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 firstSheet="1" activeTab="1"/>
  </bookViews>
  <sheets>
    <sheet name="Istruzioni per la compilazione " sheetId="15" r:id="rId1"/>
    <sheet name="Dati Amministrazione" sheetId="8" r:id="rId2"/>
    <sheet name="Componente N 1" sheetId="1" r:id="rId3"/>
    <sheet name="Componente N 2" sheetId="9" r:id="rId4"/>
    <sheet name="Componente N 3" sheetId="10" r:id="rId5"/>
    <sheet name="Esito controllo richiesta" sheetId="14" r:id="rId6"/>
    <sheet name="Consolidato" sheetId="13" state="hidden" r:id="rId7"/>
  </sheets>
  <definedNames>
    <definedName name="_xlnm._FilterDatabase" localSheetId="2" hidden="1">'Componente N 1'!$A$4:$B$130</definedName>
    <definedName name="_xlnm._FilterDatabase" localSheetId="3" hidden="1">'Componente N 2'!$A$4:$B$113</definedName>
    <definedName name="_xlnm._FilterDatabase" localSheetId="4" hidden="1">'Componente N 3'!$A$4:$B$113</definedName>
    <definedName name="_xlnm._FilterDatabase" localSheetId="5" hidden="1">'Esito controllo richiesta'!$A$3:$E$37</definedName>
    <definedName name="_xlnm.Print_Area" localSheetId="2">'Componente N 1'!$A$1:$B$135</definedName>
    <definedName name="_xlnm.Print_Area" localSheetId="3">'Componente N 2'!$A$1:$B$135</definedName>
    <definedName name="_xlnm.Print_Area" localSheetId="4">'Componente N 3'!$A$1:$B$135</definedName>
    <definedName name="_xlnm.Print_Area" localSheetId="1">'Dati Amministrazione'!$A$1:$B$26</definedName>
  </definedNames>
  <calcPr calcId="144525"/>
</workbook>
</file>

<file path=xl/calcChain.xml><?xml version="1.0" encoding="utf-8"?>
<calcChain xmlns="http://schemas.openxmlformats.org/spreadsheetml/2006/main">
  <c r="C28" i="14" l="1"/>
  <c r="C29" i="14"/>
  <c r="C6" i="14" l="1"/>
  <c r="A18" i="10"/>
  <c r="A18" i="9"/>
  <c r="A18" i="1"/>
  <c r="C25" i="14" l="1"/>
  <c r="C26" i="14"/>
  <c r="C7" i="14"/>
  <c r="C30" i="14"/>
  <c r="C24" i="14"/>
  <c r="C23" i="14"/>
  <c r="C22" i="14"/>
  <c r="C21" i="14"/>
  <c r="C20" i="14"/>
  <c r="C19" i="14"/>
  <c r="C18" i="14"/>
  <c r="C17" i="14"/>
  <c r="C16" i="14"/>
  <c r="C15" i="14"/>
  <c r="C13" i="14"/>
  <c r="C12" i="14"/>
  <c r="C11" i="14"/>
  <c r="C10" i="14"/>
  <c r="C9" i="14"/>
  <c r="C33" i="14" l="1"/>
  <c r="D6" i="14" l="1"/>
  <c r="D28" i="14"/>
  <c r="C37" i="14"/>
  <c r="D37" i="14" s="1"/>
  <c r="C36" i="14"/>
  <c r="D36" i="14" s="1"/>
  <c r="C35" i="14"/>
  <c r="D35" i="14" s="1"/>
  <c r="C31" i="14"/>
  <c r="D31" i="14" s="1"/>
  <c r="D30" i="14"/>
  <c r="C32" i="14"/>
  <c r="D32" i="14" s="1"/>
  <c r="D33" i="14"/>
  <c r="C34" i="14"/>
  <c r="D34" i="14" s="1"/>
  <c r="D26" i="14"/>
  <c r="C4" i="14"/>
  <c r="D4" i="14" s="1"/>
  <c r="D29" i="14"/>
  <c r="C27" i="14"/>
  <c r="D27" i="14" s="1"/>
  <c r="CE4" i="13"/>
  <c r="D25" i="14"/>
  <c r="D24" i="14"/>
  <c r="D23" i="14"/>
  <c r="D22" i="14"/>
  <c r="D21" i="14"/>
  <c r="D20" i="14"/>
  <c r="D19" i="14"/>
  <c r="D18" i="14"/>
  <c r="D17" i="14"/>
  <c r="D16" i="14"/>
  <c r="D13" i="14"/>
  <c r="D11" i="14"/>
  <c r="D12" i="14"/>
  <c r="D10" i="14"/>
  <c r="D7" i="14"/>
  <c r="C5" i="14"/>
  <c r="D5" i="14" s="1"/>
  <c r="DU4" i="13"/>
  <c r="DT4" i="13"/>
  <c r="DS4" i="13"/>
  <c r="DR4" i="13"/>
  <c r="DQ4" i="13"/>
  <c r="DP4" i="13"/>
  <c r="DO4" i="13"/>
  <c r="DN4" i="13"/>
  <c r="DM4" i="13"/>
  <c r="DL4" i="13"/>
  <c r="DK4" i="13"/>
  <c r="DJ4" i="13"/>
  <c r="DI4" i="13"/>
  <c r="DH4" i="13"/>
  <c r="DG4" i="13"/>
  <c r="DF4" i="13"/>
  <c r="DE4" i="13"/>
  <c r="DD4" i="13"/>
  <c r="DC4" i="13"/>
  <c r="DB4" i="13"/>
  <c r="DA4" i="13"/>
  <c r="CZ4" i="13"/>
  <c r="CY4" i="13"/>
  <c r="CX4" i="13"/>
  <c r="CW4" i="13"/>
  <c r="CV4" i="13"/>
  <c r="CU4" i="13"/>
  <c r="CT4" i="13"/>
  <c r="CS4" i="13"/>
  <c r="CR4" i="13"/>
  <c r="CQ4" i="13"/>
  <c r="CP4" i="13"/>
  <c r="CO4" i="13"/>
  <c r="CN4" i="13"/>
  <c r="CM4" i="13"/>
  <c r="CL4" i="13"/>
  <c r="CK4" i="13"/>
  <c r="CJ4" i="13"/>
  <c r="CI4" i="13"/>
  <c r="CH4" i="13"/>
  <c r="CG4" i="13"/>
  <c r="CF4" i="13"/>
  <c r="CD4" i="13"/>
  <c r="CC4" i="13"/>
  <c r="CB4" i="13"/>
  <c r="CA4" i="13"/>
  <c r="BZ4" i="13"/>
  <c r="BY4" i="13"/>
  <c r="BX4" i="13"/>
  <c r="BW4" i="13"/>
  <c r="BV4" i="13"/>
  <c r="BU4" i="13"/>
  <c r="BT4" i="13"/>
  <c r="BS4" i="13"/>
  <c r="BR4" i="13"/>
  <c r="BQ4" i="13"/>
  <c r="BP4" i="13"/>
  <c r="BO4" i="13"/>
  <c r="BN4" i="13"/>
  <c r="BM4" i="13"/>
  <c r="BL4" i="13"/>
  <c r="BK4" i="13"/>
  <c r="BJ4" i="13"/>
  <c r="BI4" i="13"/>
  <c r="BH4" i="13"/>
  <c r="BG4" i="13"/>
  <c r="BF4" i="13"/>
  <c r="BE4" i="13"/>
  <c r="BD4" i="13"/>
  <c r="BC4" i="13"/>
  <c r="BB4" i="13"/>
  <c r="BA4" i="13"/>
  <c r="AZ4" i="13"/>
  <c r="AY4" i="13"/>
  <c r="AX4" i="13"/>
  <c r="AW4" i="13"/>
  <c r="AV4" i="13"/>
  <c r="AU4" i="13"/>
  <c r="AT4" i="13"/>
  <c r="AS4" i="13"/>
  <c r="AR4" i="13"/>
  <c r="AQ4" i="13"/>
  <c r="AP4" i="13"/>
  <c r="AO4" i="13"/>
  <c r="AN4" i="13"/>
  <c r="AM4" i="13"/>
  <c r="AL4" i="13"/>
  <c r="AK4" i="13"/>
  <c r="AJ4" i="13"/>
  <c r="AI4" i="13"/>
  <c r="AH4" i="13"/>
  <c r="AG4" i="13"/>
  <c r="AF4" i="13"/>
  <c r="AE4" i="13"/>
  <c r="AD4" i="13"/>
  <c r="AC4" i="13"/>
  <c r="AB4" i="13"/>
  <c r="AA4" i="13"/>
  <c r="Z4" i="13"/>
  <c r="Y4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G4" i="13"/>
  <c r="C4" i="13"/>
  <c r="A4" i="13"/>
  <c r="DU3" i="13"/>
  <c r="DT3" i="13"/>
  <c r="DS3" i="13"/>
  <c r="DR3" i="13"/>
  <c r="DQ3" i="13"/>
  <c r="DP3" i="13"/>
  <c r="DO3" i="13"/>
  <c r="DN3" i="13"/>
  <c r="DM3" i="13"/>
  <c r="DL3" i="13"/>
  <c r="DK3" i="13"/>
  <c r="DJ3" i="13"/>
  <c r="DI3" i="13"/>
  <c r="DH3" i="13"/>
  <c r="DG3" i="13"/>
  <c r="DF3" i="13"/>
  <c r="DE3" i="13"/>
  <c r="DD3" i="13"/>
  <c r="DC3" i="13"/>
  <c r="DB3" i="13"/>
  <c r="DA3" i="13"/>
  <c r="CZ3" i="13"/>
  <c r="CY3" i="13"/>
  <c r="CX3" i="13"/>
  <c r="CW3" i="13"/>
  <c r="CV3" i="13"/>
  <c r="CU3" i="13"/>
  <c r="CT3" i="13"/>
  <c r="CS3" i="13"/>
  <c r="CR3" i="13"/>
  <c r="CQ3" i="13"/>
  <c r="CP3" i="13"/>
  <c r="CO3" i="13"/>
  <c r="CN3" i="13"/>
  <c r="CM3" i="13"/>
  <c r="CL3" i="13"/>
  <c r="CK3" i="13"/>
  <c r="CJ3" i="13"/>
  <c r="CI3" i="13"/>
  <c r="CH3" i="13"/>
  <c r="CG3" i="13"/>
  <c r="CF3" i="13"/>
  <c r="CE3" i="13"/>
  <c r="CD3" i="13"/>
  <c r="CC3" i="13"/>
  <c r="CB3" i="13"/>
  <c r="CA3" i="13"/>
  <c r="BZ3" i="13"/>
  <c r="BY3" i="13"/>
  <c r="BX3" i="13"/>
  <c r="BW3" i="13"/>
  <c r="BV3" i="13"/>
  <c r="BU3" i="13"/>
  <c r="BT3" i="13"/>
  <c r="BS3" i="13"/>
  <c r="BR3" i="13"/>
  <c r="BQ3" i="13"/>
  <c r="BP3" i="13"/>
  <c r="BO3" i="13"/>
  <c r="BN3" i="13"/>
  <c r="BM3" i="13"/>
  <c r="BL3" i="13"/>
  <c r="BK3" i="13"/>
  <c r="BJ3" i="13"/>
  <c r="BI3" i="13"/>
  <c r="BH3" i="13"/>
  <c r="BG3" i="13"/>
  <c r="BF3" i="13"/>
  <c r="BE3" i="13"/>
  <c r="BD3" i="13"/>
  <c r="BC3" i="13"/>
  <c r="BB3" i="13"/>
  <c r="BA3" i="13"/>
  <c r="AZ3" i="13"/>
  <c r="AY3" i="13"/>
  <c r="AX3" i="13"/>
  <c r="AW3" i="13"/>
  <c r="AV3" i="13"/>
  <c r="AU3" i="13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G3" i="13"/>
  <c r="C3" i="13"/>
  <c r="A3" i="13"/>
  <c r="DU2" i="13"/>
  <c r="DT2" i="13"/>
  <c r="DS2" i="13"/>
  <c r="DR2" i="13"/>
  <c r="DQ2" i="13"/>
  <c r="DP2" i="13"/>
  <c r="DO2" i="13"/>
  <c r="DN2" i="13"/>
  <c r="DM2" i="13"/>
  <c r="DL2" i="13"/>
  <c r="DK2" i="13"/>
  <c r="DJ2" i="13"/>
  <c r="DI2" i="13"/>
  <c r="DH2" i="13"/>
  <c r="DG2" i="13"/>
  <c r="DF2" i="13"/>
  <c r="DE2" i="13"/>
  <c r="DD2" i="13"/>
  <c r="DC2" i="13"/>
  <c r="DB2" i="13"/>
  <c r="DA2" i="13"/>
  <c r="CZ2" i="13"/>
  <c r="CY2" i="13"/>
  <c r="CX2" i="13"/>
  <c r="CW2" i="13"/>
  <c r="CV2" i="13"/>
  <c r="CU2" i="13"/>
  <c r="CT2" i="13"/>
  <c r="CS2" i="13"/>
  <c r="CR2" i="13"/>
  <c r="CQ2" i="13"/>
  <c r="CP2" i="13"/>
  <c r="CO2" i="13"/>
  <c r="CN2" i="13"/>
  <c r="CM2" i="13"/>
  <c r="CL2" i="13"/>
  <c r="CK2" i="13"/>
  <c r="CJ2" i="13"/>
  <c r="CI2" i="13"/>
  <c r="CH2" i="13"/>
  <c r="CG2" i="13"/>
  <c r="CF2" i="13"/>
  <c r="CE2" i="13"/>
  <c r="CD2" i="13"/>
  <c r="CC2" i="13"/>
  <c r="CB2" i="13"/>
  <c r="CA2" i="13"/>
  <c r="BZ2" i="13"/>
  <c r="BY2" i="13"/>
  <c r="BX2" i="13"/>
  <c r="BW2" i="13"/>
  <c r="BV2" i="13"/>
  <c r="BU2" i="13"/>
  <c r="BT2" i="13"/>
  <c r="BS2" i="13"/>
  <c r="BR2" i="13"/>
  <c r="BQ2" i="13"/>
  <c r="BP2" i="13"/>
  <c r="BO2" i="13"/>
  <c r="BN2" i="13"/>
  <c r="BM2" i="13"/>
  <c r="BL2" i="13"/>
  <c r="BK2" i="13"/>
  <c r="BJ2" i="13"/>
  <c r="BI2" i="13"/>
  <c r="BH2" i="13"/>
  <c r="BG2" i="13"/>
  <c r="BF2" i="13"/>
  <c r="BE2" i="13"/>
  <c r="BD2" i="13"/>
  <c r="BC2" i="13"/>
  <c r="BB2" i="13"/>
  <c r="BA2" i="13"/>
  <c r="AZ2" i="13"/>
  <c r="AY2" i="13"/>
  <c r="AX2" i="13"/>
  <c r="AW2" i="13"/>
  <c r="AV2" i="13"/>
  <c r="AU2" i="13"/>
  <c r="AT2" i="13"/>
  <c r="AS2" i="13"/>
  <c r="AR2" i="13"/>
  <c r="AQ2" i="13"/>
  <c r="AP2" i="13"/>
  <c r="AO2" i="13"/>
  <c r="AN2" i="13"/>
  <c r="AM2" i="13"/>
  <c r="AL2" i="13"/>
  <c r="AK2" i="13"/>
  <c r="AJ2" i="13"/>
  <c r="AI2" i="13"/>
  <c r="AH2" i="13"/>
  <c r="AG2" i="13"/>
  <c r="AF2" i="13"/>
  <c r="AE2" i="13"/>
  <c r="AD2" i="13"/>
  <c r="AC2" i="13"/>
  <c r="AB2" i="13"/>
  <c r="AA2" i="13"/>
  <c r="Z2" i="13"/>
  <c r="Y2" i="13"/>
  <c r="X2" i="13"/>
  <c r="W2" i="13"/>
  <c r="V2" i="13"/>
  <c r="U2" i="13"/>
  <c r="T2" i="13"/>
  <c r="S2" i="13"/>
  <c r="R2" i="13"/>
  <c r="Q2" i="13"/>
  <c r="P2" i="13"/>
  <c r="O2" i="13"/>
  <c r="N2" i="13"/>
  <c r="M2" i="13"/>
  <c r="L2" i="13"/>
  <c r="K2" i="13"/>
  <c r="J2" i="13"/>
  <c r="I2" i="13"/>
  <c r="G2" i="13"/>
  <c r="C2" i="13"/>
  <c r="A2" i="13"/>
  <c r="B10" i="10"/>
  <c r="H4" i="13" s="1"/>
  <c r="B8" i="10"/>
  <c r="F4" i="13" s="1"/>
  <c r="B7" i="10"/>
  <c r="E4" i="13" s="1"/>
  <c r="B6" i="10"/>
  <c r="D4" i="13" s="1"/>
  <c r="B4" i="10"/>
  <c r="B4" i="13" s="1"/>
  <c r="B10" i="9"/>
  <c r="H3" i="13" s="1"/>
  <c r="B8" i="9"/>
  <c r="F3" i="13" s="1"/>
  <c r="B7" i="9"/>
  <c r="E3" i="13" s="1"/>
  <c r="B6" i="9"/>
  <c r="D3" i="13" s="1"/>
  <c r="B4" i="9"/>
  <c r="B3" i="13" s="1"/>
  <c r="EB2" i="13"/>
  <c r="EA4" i="13"/>
  <c r="EB4" i="13"/>
  <c r="DZ4" i="13"/>
  <c r="DY4" i="13"/>
  <c r="DX4" i="13"/>
  <c r="DW4" i="13"/>
  <c r="DV4" i="13"/>
  <c r="EB3" i="13"/>
  <c r="EA3" i="13"/>
  <c r="DZ3" i="13"/>
  <c r="DY3" i="13"/>
  <c r="DX3" i="13"/>
  <c r="DW3" i="13"/>
  <c r="DV3" i="13"/>
  <c r="EA2" i="13"/>
  <c r="DZ2" i="13"/>
  <c r="DY2" i="13"/>
  <c r="DX2" i="13"/>
  <c r="DW2" i="13"/>
  <c r="DV2" i="13"/>
  <c r="B8" i="1"/>
  <c r="F2" i="13" s="1"/>
  <c r="B7" i="1"/>
  <c r="E2" i="13" s="1"/>
  <c r="B6" i="1"/>
  <c r="D2" i="13" s="1"/>
  <c r="B10" i="1"/>
  <c r="H2" i="13" s="1"/>
  <c r="B4" i="1"/>
  <c r="B2" i="13" s="1"/>
  <c r="C14" i="14" l="1"/>
  <c r="D14" i="14" s="1"/>
  <c r="C8" i="14"/>
  <c r="D8" i="14" s="1"/>
  <c r="D15" i="14"/>
  <c r="D9" i="14"/>
  <c r="A1" i="14" l="1"/>
  <c r="D1" i="14"/>
</calcChain>
</file>

<file path=xl/sharedStrings.xml><?xml version="1.0" encoding="utf-8"?>
<sst xmlns="http://schemas.openxmlformats.org/spreadsheetml/2006/main" count="667" uniqueCount="175">
  <si>
    <t>Cittadinanza</t>
  </si>
  <si>
    <t>Genere</t>
  </si>
  <si>
    <t>Titolo di studio</t>
  </si>
  <si>
    <t>DENOMINAZIONE DELL'AMMINISTRAZIONE</t>
  </si>
  <si>
    <t>Nome amministrazione</t>
  </si>
  <si>
    <r>
      <rPr>
        <b/>
        <sz val="14"/>
        <color theme="0"/>
        <rFont val="Calibri"/>
        <family val="2"/>
        <scheme val="minor"/>
      </rPr>
      <t>TIPOLOGIA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AMMINISTRAZIONE</t>
    </r>
  </si>
  <si>
    <t>Amministrazione centrale</t>
  </si>
  <si>
    <t>Altro</t>
  </si>
  <si>
    <t>DIVIETI DI NOMINA</t>
  </si>
  <si>
    <t>SITUAZIONI DI CONFLITTO DI INTERESSE E CAUSE OSTATIVE</t>
  </si>
  <si>
    <t>Rapporto con l'amministrazione</t>
  </si>
  <si>
    <t>REQUISITI ATTINENTI ALL'AREA DELLE CONOSCENZE</t>
  </si>
  <si>
    <t>Tipo di Laurea</t>
  </si>
  <si>
    <t>Titolo Post-Universitario</t>
  </si>
  <si>
    <t>Materia specializzazione titolo post universitario</t>
  </si>
  <si>
    <t>REQUISITI ATTINENTI ALL'AREA DELLE ESPERIENZE PROFESSIONALI</t>
  </si>
  <si>
    <t>Grado conoscenza altra lingua</t>
  </si>
  <si>
    <t>Conoscenza Informatica</t>
  </si>
  <si>
    <t>REQUISITI GENERALI</t>
  </si>
  <si>
    <t>ORGANO CHE RICHIEDE IL PARERE</t>
  </si>
  <si>
    <t>Organo che richiede il parere</t>
  </si>
  <si>
    <t>a) Attualmente con incarico pubblico elettivo</t>
  </si>
  <si>
    <t>b) Incarico pubblico elettivo nei tre anni precedenti</t>
  </si>
  <si>
    <t>c) Attualmente con incarico in partiti politici o in organizzazioni sindacali  o con rapporto continuativo di collaborazione o di consulenza con le predette organizzazioni</t>
  </si>
  <si>
    <t>d) Incarico in partiti politici o in organizzazioni sindacali  o con rapporto continuativo di collaborazione o di consulenza con le predette organizzazioni nei tre anni precedenti</t>
  </si>
  <si>
    <t>a) Condanna, anche con sentenza non passata in giudicato, per i reati previsti dal capo I del titolo II del libro secondo del Codice Penale</t>
  </si>
  <si>
    <t>b) Incarico di indirizzo politico o copertura di cariche pubbliche elettive presso l’amministrazione interessata nel triennio precedente la nomina</t>
  </si>
  <si>
    <t>c) Responsabile della prevenzione della corruzione presso la stessa amministrazione</t>
  </si>
  <si>
    <t>e) Sanzione disciplinare superiore alla censura</t>
  </si>
  <si>
    <t>f) Magistrato o avvocato dello Stato nello stesso ambito territoriale in cui opera l’amministrazione</t>
  </si>
  <si>
    <t>i) Rimozione motivata dall’incarico di componente dell’OIV prima della scadenza del mandato</t>
  </si>
  <si>
    <t>l) Revisore dei conti presso l’amministrazione</t>
  </si>
  <si>
    <t>m) (applicabile solo per gli enti locali) ipotesi di incompatibilità e ineleggibilità previste per i revisori dei conti dall'art. 236 del D.Lgs. n. 267/2000</t>
  </si>
  <si>
    <t>g) Svolgimento non episodico di attività professionale in favore o contro l’amministrazione</t>
  </si>
  <si>
    <t>RAPPORTO CON L'AMMINISTRAZIONE</t>
  </si>
  <si>
    <t>Data di nascita (--/--/----)</t>
  </si>
  <si>
    <t>REQUISITO LINGUISTICO</t>
  </si>
  <si>
    <t>CONOSCENZE INFORMATICHE</t>
  </si>
  <si>
    <t>REQUISITO DELL'ESCLUSIVITA'</t>
  </si>
  <si>
    <t>Nomina in atto presso altro/i OIV o nuclei di valutazione</t>
  </si>
  <si>
    <t>COMPENSO</t>
  </si>
  <si>
    <t>d) Situazione anche potenziale di conflitto nei confronti dell’amministrazione, di interessi propri, del coniuge, di conviventi, di parenti, di affini entro il secondo grado</t>
  </si>
  <si>
    <t>se sì indicare:</t>
  </si>
  <si>
    <t>PERCORSO FORMATIVO UNIVERSITARIO</t>
  </si>
  <si>
    <t>PERCORSO FORMATIVO POST-UNIVERSITARIO</t>
  </si>
  <si>
    <t>se sì indicare la posizione ricoperta:</t>
  </si>
  <si>
    <t>se sì indicare la durata dell'incarico in mesi:</t>
  </si>
  <si>
    <t xml:space="preserve">Posizioni di responsabilità nel campo del management, pianificazione controllo di gestione </t>
  </si>
  <si>
    <t>Posizioni di responsabilità nel campo dell’organizzazione e gestione del personale</t>
  </si>
  <si>
    <t>Posizioni di responsabilità nel campo della misurazione e valutazione della performance</t>
  </si>
  <si>
    <t>Posizioni di responsabilità nel campo giuridico amministrativo</t>
  </si>
  <si>
    <t>se sì indicare presso quale amministrazione è stato svolto l'incarico:</t>
  </si>
  <si>
    <t xml:space="preserve">Esperienza maturata quale OIV </t>
  </si>
  <si>
    <t>Se cittadino non italiano, grado conoscenza lingua italiana</t>
  </si>
  <si>
    <t>Grado conoscenza lingua inglese</t>
  </si>
  <si>
    <t>OGGETTO DEL PARERE</t>
  </si>
  <si>
    <t>Tipologia di richiesta (nuova nomina/sostituzione)</t>
  </si>
  <si>
    <t>Nome</t>
  </si>
  <si>
    <t>Cognome</t>
  </si>
  <si>
    <t>h) Rapporto di coniugio, convivenza, parentela, affinità entro il secondo grado con dirigenti di prima fascia dell’amministrazione, con il vertice politico - amministrativo o, comunque, con l’organo di indirizzo politico - amministrativo</t>
  </si>
  <si>
    <t>se "Altra laurea" indicare:</t>
  </si>
  <si>
    <t>se "Altro titolo di specializzazione" indicare:</t>
  </si>
  <si>
    <t>Istituzione che ha rilasciato il titolo</t>
  </si>
  <si>
    <t xml:space="preserve">Durata in mesi periodo di studio post-universitario/stage all’estero in materie: 
economiche, statistiche, giuridiche, ingegneristiche –gestionali, organizzazione e gestione del personale, management, pianificazione e controllo di gestione, misurazione e valutazione della performance
</t>
  </si>
  <si>
    <t>se sì indicare il numero delle amministrazioni:</t>
  </si>
  <si>
    <t>(eventuale) Altro titolo di studio</t>
  </si>
  <si>
    <t>(eventuale) Altra lingua straniera</t>
  </si>
  <si>
    <t xml:space="preserve">Compenso annuo lordo previsto per lo svolgimento dell’incarico (componente esterno)  o retribuzione annua lorda (componente interno): </t>
  </si>
  <si>
    <t xml:space="preserve">STRUTTURA DELL'OIV </t>
  </si>
  <si>
    <t>Amministrazione Centrale</t>
  </si>
  <si>
    <t>Amministrazione Locale/Regionale</t>
  </si>
  <si>
    <t>Forma dell'OIV</t>
  </si>
  <si>
    <t>OIV in forma associata</t>
  </si>
  <si>
    <t>Numero di unità di personale totale operano nella STP</t>
  </si>
  <si>
    <t>STRUTTURA TECNICA PERMANENTE (STP) E SISTEMI INFORMATIVI</t>
  </si>
  <si>
    <t xml:space="preserve">Costo del lavoro annuo (totale dei redditi lordi dei componenti e degli oneri a carico dell’amm.ne)  comprensivo di eventuali consulenze
</t>
  </si>
  <si>
    <t>Presenza di un Sistema informativo a supporto dell'attività dell'OIV</t>
  </si>
  <si>
    <t>Residenza</t>
  </si>
  <si>
    <t>e) Soggetto, ente o associazione diverso da persona fisica *</t>
  </si>
  <si>
    <t>* anche in caso di scissione del rapporto personale con il candidato dal rapporto economico con l'ente o associazione</t>
  </si>
  <si>
    <t>se sì indicare la tipologia di datore di lavoro/ committente:</t>
  </si>
  <si>
    <t>SCHEDA DA COMPILARE IN OCCASIONE DELLA RICHIESTA DI PARERE EX ART. 14, COMMA 3, D.LGS. N. 150/2009
PER LA NOMINA DEI COMPONENTI OIV</t>
  </si>
  <si>
    <t>se sì indicare l'amministrazione:</t>
  </si>
  <si>
    <r>
      <t>TIPOLOGIA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theme="0"/>
        <rFont val="Calibri"/>
        <family val="2"/>
        <scheme val="minor"/>
      </rPr>
      <t>AMMINISTRAZIONE</t>
    </r>
  </si>
  <si>
    <t>Richiesta di parere firmato dall'organo di indirizzo politico</t>
  </si>
  <si>
    <t>Note</t>
  </si>
  <si>
    <t>3.4 DIVIETO DI NOMINA</t>
  </si>
  <si>
    <t>3.5 CONFLITTO DI INTERESSI E CAUSE OSTATIVE</t>
  </si>
  <si>
    <t>Item</t>
  </si>
  <si>
    <t>3.6 COMPONENTI INTERNI ED ESTERNI</t>
  </si>
  <si>
    <t>4.1 TITOLO DI STUDIO</t>
  </si>
  <si>
    <t>4.2 TIPOLOGIA DEL PERCORSO FORMATIVO</t>
  </si>
  <si>
    <t>5. REQUISITI ATTINENTI ALL'AREA DELLE ESPERIENZE PROFESSIONALI</t>
  </si>
  <si>
    <t>6.REQUISITI ATTINENTI ALL'AREA DELLE CAPACITA'</t>
  </si>
  <si>
    <t>7.REQUISITO LINGUISTICO</t>
  </si>
  <si>
    <t>8.CONOSCENZE INFORMATICHE</t>
  </si>
  <si>
    <t>9. ESCLUSIVITA' DEL RAPPORTO</t>
  </si>
  <si>
    <t>14.1 DOCUMENTAZIONE RICHIESTA DI PARERE</t>
  </si>
  <si>
    <t>3.1 CITTADINANZA</t>
  </si>
  <si>
    <t>3.2 ETA'</t>
  </si>
  <si>
    <t>3.3 EQUILIBRIO DI GENERE</t>
  </si>
  <si>
    <t>2.ORGANO COMPETENTE A NOMINARE L'OIV</t>
  </si>
  <si>
    <t>Tutti i candidati hanno cittadinanza UE</t>
  </si>
  <si>
    <t>Esiste almeno un candidato di genere diverso dagli altri, nel caso di organo collegiale</t>
  </si>
  <si>
    <t xml:space="preserve"> a) Attualmente con incarico pubblico elettivo</t>
  </si>
  <si>
    <t xml:space="preserve">e) Soggetto, ente o associazione diverso da persona fisica </t>
  </si>
  <si>
    <t xml:space="preserve"> b) Incarico di indirizzo politico o copertura di cariche pubbliche elettive presso l’amministrazione interessata nel triennio precedente la nomina</t>
  </si>
  <si>
    <t xml:space="preserve"> d) Situazione anche potenziale di conflitto nei confronti dell’amministrazione, di interessi propri, del coniuge, di conviventi, di parenti, di affini entro il secondo grado</t>
  </si>
  <si>
    <t xml:space="preserve"> e) Sanzione disciplinare superiore alla censura</t>
  </si>
  <si>
    <t xml:space="preserve"> f) Magistrato o avvocato dello Stato nello stesso ambito territoriale in cui opera l’amministrazione</t>
  </si>
  <si>
    <t xml:space="preserve">Tutti i candidati sono privi di condizione di: </t>
  </si>
  <si>
    <t>Tutti i candidati hanno conoscenza della lingua inglese</t>
  </si>
  <si>
    <t>Tutti i candidati hanno conoscenze informatiche</t>
  </si>
  <si>
    <t>Tutti i candidati sono provvisti di diploma di laurea specialistica o di laurea quadriennale</t>
  </si>
  <si>
    <t xml:space="preserve">Tutti i candidati sono provvisti di adeguate capacità manageriali e relazionali </t>
  </si>
  <si>
    <t>Per tutti i candidati è stato indicato il compenso previsto per svolgimento dell'incarico</t>
  </si>
  <si>
    <t>Per tutti i candidati sono allegati i cv</t>
  </si>
  <si>
    <t>E' allegata una relazione motivata dell'amministrazione relativa alla scelta dei candidati</t>
  </si>
  <si>
    <r>
      <t>La presente scheda non sostituisce la richiesta di parere, che deve comunque essere inviata, ma si aggiunge alla stessa.
La scheda deve necessariamente contenere</t>
    </r>
    <r>
      <rPr>
        <b/>
        <sz val="11"/>
        <color theme="1"/>
        <rFont val="Calibri"/>
        <family val="2"/>
        <scheme val="minor"/>
      </rPr>
      <t xml:space="preserve"> il nominativo e la qualifica di chi la redige.</t>
    </r>
  </si>
  <si>
    <t>NOMINATIVO E QUALIFICA DI CHI REDIGE LA PRESENTE SCHEDA</t>
  </si>
  <si>
    <t>Nominativo</t>
  </si>
  <si>
    <t>Qualifica</t>
  </si>
  <si>
    <t>Per tutti i candidati sono allegate le dichiarazioni di incompatibilità di cui ai punti 3.4, 3.5 e 9</t>
  </si>
  <si>
    <t>Riferimento al paragrafo della delibera 12/2013</t>
  </si>
  <si>
    <t>Presenza del requisito
 Si/No</t>
  </si>
  <si>
    <t>ESPERIENZA LAVORATIVA MATURATA ALL'INTERNO DELL'AMMINISTRAZIONE</t>
  </si>
  <si>
    <t>REQUISITO DELLE CAPACITA'</t>
  </si>
  <si>
    <r>
      <t xml:space="preserve">Adeguate capacità manageriali e relazionali comprovate dalle esperienze lavorative illustrate nella relazione di accompagnamento al </t>
    </r>
    <r>
      <rPr>
        <b/>
        <i/>
        <sz val="11"/>
        <color rgb="FF000000"/>
        <rFont val="Calibri"/>
        <family val="2"/>
        <scheme val="minor"/>
      </rPr>
      <t>curriculum vitae</t>
    </r>
  </si>
  <si>
    <t>DOCUMENTAZIONE ALLEGATA ALLA RICHIESTA DI PARERE</t>
  </si>
  <si>
    <t>Relazione motivata dell'amministrazione relativa alla scelta dei candidati</t>
  </si>
  <si>
    <r>
      <t xml:space="preserve">Dichiarazioni di incompatibilità di cui ai punti 3.4, 3.5 e 9 sottoscritte da  </t>
    </r>
    <r>
      <rPr>
        <b/>
        <u/>
        <sz val="11"/>
        <rFont val="Calibri"/>
        <family val="2"/>
        <scheme val="minor"/>
      </rPr>
      <t>tutti</t>
    </r>
    <r>
      <rPr>
        <sz val="11"/>
        <rFont val="Calibri"/>
        <family val="2"/>
        <scheme val="minor"/>
      </rPr>
      <t xml:space="preserve"> i candidati</t>
    </r>
  </si>
  <si>
    <t>se sì, nomina in atto in max 5 OIV di amministrazioni della stessa regione o di regioni contigue a quella dell'amministrazione richiedente, operanti nello stesso comparto e di dimensioni tali da non superare complessivamente i 500 addetti.</t>
  </si>
  <si>
    <t>se no al punto precedente, impegno a dimettersi da qualche OIV a seguito della nomina nell'OIV dell'amministrazione richiedente al fine di non risultare presente in più di 5 OIV di amministrazioni della stessa regione o di regioni contigue a quella dell'amministrazione richiedente, operanti nello stesso comparto e di dimensioni tali da non superare complessivamente i 500 addetti.</t>
  </si>
  <si>
    <t>Tutti i candidati non appartengono contemporamente ad altri OIV o NIV o se vi appartengono, la nomina in atto riguarda max 5 OIV di amministrazioni della stessa regione o di regioni contigue a quella dell'amministrazione richiedente, operanti nello stesso comparto e di dimensioni tali da non superare complessivamente i 500 addetti.</t>
  </si>
  <si>
    <t>Istruzioni per la compilazione</t>
  </si>
  <si>
    <r>
      <t xml:space="preserve">Curricula vitae sottoscritti da </t>
    </r>
    <r>
      <rPr>
        <b/>
        <u/>
        <sz val="11"/>
        <color theme="1"/>
        <rFont val="Calibri"/>
        <family val="2"/>
        <scheme val="minor"/>
      </rPr>
      <t>tutti</t>
    </r>
    <r>
      <rPr>
        <sz val="11"/>
        <color theme="1"/>
        <rFont val="Calibri"/>
        <family val="2"/>
        <scheme val="minor"/>
      </rPr>
      <t xml:space="preserve"> i candidati</t>
    </r>
  </si>
  <si>
    <t>Adeguata esperienza maturata all'interno dell'amministrazione interessata/Adeguata conoscenza dell'amministrazione interessata</t>
  </si>
  <si>
    <t>Tipologia di richiesta (nuova nomina/rinnovo/sostituzione)</t>
  </si>
  <si>
    <t>Esiste almeno un candidato con adeguata esperienza maturata all'interno dell'amministrazione interessata/adeguata conoscenza dell'amministrazione interessata</t>
  </si>
  <si>
    <t xml:space="preserve">NUMERO DI DIPENDENTI </t>
  </si>
  <si>
    <t>Numero di dipendenti in servizio presso l'amministrazione (inclusi i dipendenti a tempo determinato e i dirigenti)</t>
  </si>
  <si>
    <t>Tutti i candidati hanno età fino a 65 anni o a 68 anni nel caso di specifici status professionali</t>
  </si>
  <si>
    <t>Comune di Residenza</t>
  </si>
  <si>
    <t xml:space="preserve">Esperienza maturata quale OIV/NIV </t>
  </si>
  <si>
    <t>Tutti i candidati sono provvisti di esperienza almeno triennale in posizioni di responsabilità  nel campo del management, pianificazione, controllo di gestione, organizzazione e gestione del personale, misurazione e valutazione della performance,  campo giuridico amministrativo o hanno esperienza almeno annuale in qualità di OIV</t>
  </si>
  <si>
    <t xml:space="preserve">Tutti i candidati sono provvisti di laurea in scienze economiche o statistiche o giurisprudenza o scienze politiche o ingegneria gestionale o in discipline attinenti alle specificità dell'amministrazione
oppure se, privi di  laurea in una delle materie ammesse, sono provvisti di titolo post-universitario in materia (con requisiti di cui al punto 4.3) o esperienza lavorativa di cui al punto 5 almeno quinquennale </t>
  </si>
  <si>
    <t>Ente per la gestione accentrata dei servizi condivisi</t>
  </si>
  <si>
    <t>Ente del Servizio Sanitario Regionale - Friuli Venezia Giulia</t>
  </si>
  <si>
    <t>Direttore Generale</t>
  </si>
  <si>
    <t>Monocratico</t>
  </si>
  <si>
    <t>No</t>
  </si>
  <si>
    <t>Sì</t>
  </si>
  <si>
    <t>Carla Landi</t>
  </si>
  <si>
    <t>Dirigente amministrativo</t>
  </si>
  <si>
    <t>Nuova Nomina</t>
  </si>
  <si>
    <t xml:space="preserve">Saverio </t>
  </si>
  <si>
    <t>Merzliak</t>
  </si>
  <si>
    <t>Italia</t>
  </si>
  <si>
    <t>Trieste</t>
  </si>
  <si>
    <t>Maschile</t>
  </si>
  <si>
    <t>Nessun precedente rapporto d'impiego con l'amministrazione</t>
  </si>
  <si>
    <t>Laurea specialistica/magistrale</t>
  </si>
  <si>
    <t>Altra Laurea in discipline attinenti alle specificità amm.ne</t>
  </si>
  <si>
    <t>Sociologia</t>
  </si>
  <si>
    <t>Laurea vecchio ordinamento</t>
  </si>
  <si>
    <t>Altra Laurea in discipline NON attinenti alle specificità amm.ne</t>
  </si>
  <si>
    <t>Filosofia</t>
  </si>
  <si>
    <t>-</t>
  </si>
  <si>
    <t>livello medio</t>
  </si>
  <si>
    <t>Pubblico</t>
  </si>
  <si>
    <t>Azienda per i Servizi Sanitari n.4 "Medio Friuli"</t>
  </si>
  <si>
    <t>Direttore Amministrativo/Dirigente</t>
  </si>
  <si>
    <t>dirigente</t>
  </si>
  <si>
    <t>Privato</t>
  </si>
  <si>
    <t>Direttore di struttura complessa ad interim/dirigente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</si>
</sst>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2" borderId="3" xfId="0" applyFont="1" applyFill="1" applyBorder="1"/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/>
    <xf numFmtId="0" fontId="1" fillId="0" borderId="1" xfId="0" applyFont="1" applyFill="1" applyBorder="1"/>
    <xf numFmtId="14" fontId="0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5" xfId="0" applyFill="1" applyBorder="1" applyProtection="1"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3" borderId="1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>
      <alignment horizontal="left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1" xfId="0" applyFont="1" applyFill="1" applyBorder="1" applyAlignment="1" applyProtection="1">
      <alignment horizontal="right" vertic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wrapText="1"/>
    </xf>
    <xf numFmtId="0" fontId="0" fillId="3" borderId="1" xfId="0" applyFill="1" applyBorder="1" applyAlignment="1" applyProtection="1">
      <alignment vertical="top" wrapText="1"/>
      <protection locked="0"/>
    </xf>
    <xf numFmtId="0" fontId="0" fillId="0" borderId="0" xfId="0" applyProtection="1"/>
    <xf numFmtId="0" fontId="1" fillId="0" borderId="1" xfId="0" applyFont="1" applyBorder="1" applyAlignment="1" applyProtection="1">
      <alignment vertical="top"/>
    </xf>
    <xf numFmtId="0" fontId="0" fillId="3" borderId="1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Protection="1"/>
    <xf numFmtId="0" fontId="5" fillId="2" borderId="3" xfId="0" applyFont="1" applyFill="1" applyBorder="1" applyAlignment="1" applyProtection="1">
      <alignment horizontal="left" vertical="top"/>
    </xf>
    <xf numFmtId="0" fontId="0" fillId="0" borderId="0" xfId="0" applyAlignment="1" applyProtection="1"/>
    <xf numFmtId="0" fontId="1" fillId="2" borderId="1" xfId="0" applyFont="1" applyFill="1" applyBorder="1" applyAlignment="1" applyProtection="1">
      <alignment vertical="top"/>
    </xf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6" borderId="1" xfId="0" applyFont="1" applyFill="1" applyBorder="1" applyAlignment="1" applyProtection="1">
      <alignment vertical="top"/>
    </xf>
    <xf numFmtId="0" fontId="1" fillId="6" borderId="1" xfId="0" applyFont="1" applyFill="1" applyBorder="1" applyAlignment="1" applyProtection="1">
      <alignment horizontal="left" vertical="top" indent="4"/>
    </xf>
    <xf numFmtId="0" fontId="7" fillId="0" borderId="1" xfId="0" applyFont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left" vertical="top" indent="4"/>
    </xf>
    <xf numFmtId="0" fontId="7" fillId="6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6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6" borderId="1" xfId="0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indent="4"/>
    </xf>
    <xf numFmtId="0" fontId="1" fillId="6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left" indent="4"/>
    </xf>
    <xf numFmtId="0" fontId="1" fillId="2" borderId="1" xfId="0" applyFont="1" applyFill="1" applyBorder="1" applyAlignment="1" applyProtection="1">
      <alignment horizontal="left" vertical="top"/>
    </xf>
    <xf numFmtId="0" fontId="0" fillId="2" borderId="0" xfId="0" applyFill="1" applyProtection="1"/>
    <xf numFmtId="0" fontId="1" fillId="6" borderId="1" xfId="0" applyFont="1" applyFill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 wrapText="1"/>
    </xf>
    <xf numFmtId="0" fontId="7" fillId="6" borderId="1" xfId="0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Protection="1"/>
    <xf numFmtId="0" fontId="1" fillId="6" borderId="1" xfId="0" applyFont="1" applyFill="1" applyBorder="1" applyProtection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left" indent="4"/>
    </xf>
    <xf numFmtId="0" fontId="7" fillId="0" borderId="1" xfId="0" applyFont="1" applyBorder="1" applyProtection="1"/>
    <xf numFmtId="0" fontId="7" fillId="0" borderId="1" xfId="0" applyFont="1" applyBorder="1" applyAlignment="1" applyProtection="1">
      <alignment horizontal="left" indent="4"/>
    </xf>
    <xf numFmtId="0" fontId="1" fillId="0" borderId="1" xfId="0" applyFont="1" applyFill="1" applyBorder="1" applyAlignment="1" applyProtection="1">
      <alignment horizontal="left" vertical="top" indent="4"/>
    </xf>
    <xf numFmtId="0" fontId="7" fillId="0" borderId="1" xfId="0" applyFont="1" applyBorder="1" applyAlignment="1" applyProtection="1">
      <alignment wrapText="1"/>
    </xf>
    <xf numFmtId="0" fontId="3" fillId="5" borderId="2" xfId="0" applyFont="1" applyFill="1" applyBorder="1" applyAlignment="1">
      <alignment horizontal="centerContinuous"/>
    </xf>
    <xf numFmtId="0" fontId="4" fillId="5" borderId="5" xfId="0" applyFont="1" applyFill="1" applyBorder="1" applyAlignment="1">
      <alignment horizontal="centerContinuous"/>
    </xf>
    <xf numFmtId="0" fontId="3" fillId="5" borderId="2" xfId="0" applyFont="1" applyFill="1" applyBorder="1" applyAlignment="1" applyProtection="1">
      <alignment horizontal="centerContinuous"/>
    </xf>
    <xf numFmtId="0" fontId="4" fillId="5" borderId="5" xfId="0" applyFont="1" applyFill="1" applyBorder="1" applyAlignment="1" applyProtection="1">
      <alignment horizontal="centerContinuous"/>
    </xf>
    <xf numFmtId="14" fontId="0" fillId="0" borderId="0" xfId="0" applyNumberFormat="1"/>
    <xf numFmtId="0" fontId="8" fillId="0" borderId="1" xfId="0" applyFont="1" applyBorder="1" applyAlignment="1">
      <alignment horizontal="centerContinuous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Continuous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left" vertical="top" indent="4"/>
    </xf>
    <xf numFmtId="0" fontId="0" fillId="7" borderId="5" xfId="0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left" vertical="top"/>
    </xf>
    <xf numFmtId="0" fontId="11" fillId="2" borderId="3" xfId="0" applyFont="1" applyFill="1" applyBorder="1" applyAlignment="1" applyProtection="1">
      <alignment wrapText="1"/>
    </xf>
    <xf numFmtId="0" fontId="11" fillId="2" borderId="3" xfId="0" applyFont="1" applyFill="1" applyBorder="1" applyAlignment="1" applyProtection="1">
      <alignment horizontal="left" vertical="top" wrapText="1"/>
    </xf>
    <xf numFmtId="0" fontId="9" fillId="5" borderId="6" xfId="0" applyFont="1" applyFill="1" applyBorder="1" applyAlignment="1" applyProtection="1">
      <alignment horizontal="centerContinuous" wrapText="1"/>
    </xf>
    <xf numFmtId="0" fontId="10" fillId="0" borderId="3" xfId="0" applyFont="1" applyBorder="1" applyAlignment="1" applyProtection="1">
      <alignment vertical="top" wrapText="1"/>
    </xf>
    <xf numFmtId="0" fontId="10" fillId="2" borderId="3" xfId="0" applyFont="1" applyFill="1" applyBorder="1" applyAlignment="1" applyProtection="1">
      <alignment vertical="top" wrapText="1"/>
    </xf>
    <xf numFmtId="0" fontId="10" fillId="2" borderId="3" xfId="0" applyFont="1" applyFill="1" applyBorder="1" applyAlignment="1" applyProtection="1">
      <alignment wrapText="1"/>
    </xf>
    <xf numFmtId="0" fontId="10" fillId="2" borderId="6" xfId="0" applyFont="1" applyFill="1" applyBorder="1" applyAlignment="1" applyProtection="1">
      <alignment wrapText="1"/>
    </xf>
    <xf numFmtId="0" fontId="10" fillId="6" borderId="3" xfId="0" applyFont="1" applyFill="1" applyBorder="1" applyAlignment="1" applyProtection="1">
      <alignment vertical="top" wrapText="1"/>
    </xf>
    <xf numFmtId="0" fontId="10" fillId="6" borderId="3" xfId="0" applyFont="1" applyFill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vertical="top" wrapText="1"/>
    </xf>
    <xf numFmtId="0" fontId="10" fillId="2" borderId="3" xfId="0" applyFont="1" applyFill="1" applyBorder="1" applyAlignment="1" applyProtection="1">
      <alignment horizontal="left" vertical="top" wrapText="1"/>
    </xf>
    <xf numFmtId="0" fontId="12" fillId="6" borderId="3" xfId="0" applyFont="1" applyFill="1" applyBorder="1" applyAlignment="1" applyProtection="1">
      <alignment vertical="top" wrapText="1"/>
    </xf>
    <xf numFmtId="0" fontId="10" fillId="7" borderId="3" xfId="0" applyFont="1" applyFill="1" applyBorder="1" applyAlignment="1" applyProtection="1">
      <alignment horizontal="left" vertical="top" wrapText="1"/>
    </xf>
    <xf numFmtId="0" fontId="10" fillId="7" borderId="6" xfId="0" applyFont="1" applyFill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horizontal="left" wrapText="1"/>
    </xf>
    <xf numFmtId="0" fontId="13" fillId="4" borderId="3" xfId="0" applyFont="1" applyFill="1" applyBorder="1" applyAlignment="1" applyProtection="1">
      <alignment horizontal="center" wrapText="1"/>
    </xf>
    <xf numFmtId="0" fontId="10" fillId="6" borderId="3" xfId="0" applyFont="1" applyFill="1" applyBorder="1" applyAlignment="1" applyProtection="1">
      <alignment horizontal="left" wrapText="1"/>
    </xf>
    <xf numFmtId="0" fontId="10" fillId="0" borderId="3" xfId="0" applyFont="1" applyBorder="1" applyAlignment="1" applyProtection="1">
      <alignment horizontal="left" vertical="top" wrapText="1"/>
    </xf>
    <xf numFmtId="0" fontId="12" fillId="6" borderId="3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wrapText="1"/>
    </xf>
    <xf numFmtId="0" fontId="10" fillId="6" borderId="3" xfId="0" applyFont="1" applyFill="1" applyBorder="1" applyAlignment="1" applyProtection="1">
      <alignment wrapText="1"/>
    </xf>
    <xf numFmtId="0" fontId="10" fillId="0" borderId="3" xfId="0" applyFont="1" applyFill="1" applyBorder="1" applyAlignment="1" applyProtection="1">
      <alignment wrapText="1"/>
    </xf>
    <xf numFmtId="0" fontId="10" fillId="0" borderId="3" xfId="0" applyFont="1" applyFill="1" applyBorder="1" applyAlignment="1" applyProtection="1">
      <alignment horizontal="left" wrapText="1"/>
    </xf>
    <xf numFmtId="0" fontId="12" fillId="0" borderId="3" xfId="0" applyFont="1" applyBorder="1" applyAlignment="1" applyProtection="1">
      <alignment wrapText="1"/>
    </xf>
    <xf numFmtId="0" fontId="12" fillId="0" borderId="3" xfId="0" applyFont="1" applyBorder="1" applyAlignment="1" applyProtection="1">
      <alignment horizontal="left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9" fillId="5" borderId="6" xfId="0" applyFont="1" applyFill="1" applyBorder="1" applyAlignment="1">
      <alignment horizontal="centerContinuous" wrapText="1"/>
    </xf>
    <xf numFmtId="0" fontId="10" fillId="0" borderId="3" xfId="0" applyFont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 indent="3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wrapText="1"/>
    </xf>
    <xf numFmtId="14" fontId="0" fillId="0" borderId="0" xfId="0" applyNumberFormat="1" applyFont="1"/>
    <xf numFmtId="0" fontId="0" fillId="0" borderId="0" xfId="0" applyNumberFormat="1" applyFont="1"/>
    <xf numFmtId="0" fontId="14" fillId="0" borderId="1" xfId="0" applyFont="1" applyBorder="1" applyAlignment="1">
      <alignment wrapText="1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/>
    </xf>
    <xf numFmtId="0" fontId="0" fillId="0" borderId="0" xfId="0" applyFill="1"/>
    <xf numFmtId="0" fontId="0" fillId="8" borderId="1" xfId="0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Fill="1" applyBorder="1" applyAlignment="1" applyProtection="1">
      <alignment horizontal="left" vertical="top" wrapText="1" indent="4"/>
    </xf>
    <xf numFmtId="0" fontId="1" fillId="0" borderId="1" xfId="0" applyFont="1" applyFill="1" applyBorder="1" applyAlignment="1" applyProtection="1">
      <alignment horizontal="left" vertical="top" wrapText="1" indent="6"/>
    </xf>
    <xf numFmtId="0" fontId="15" fillId="9" borderId="1" xfId="0" applyFont="1" applyFill="1" applyBorder="1" applyAlignment="1">
      <alignment horizontal="center"/>
    </xf>
    <xf numFmtId="0" fontId="0" fillId="9" borderId="0" xfId="0" applyFill="1"/>
    <xf numFmtId="0" fontId="21" fillId="0" borderId="0" xfId="0" applyFont="1"/>
    <xf numFmtId="0" fontId="0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vertical="top" wrapText="1"/>
    </xf>
    <xf numFmtId="0" fontId="0" fillId="0" borderId="7" xfId="0" applyBorder="1" applyAlignment="1">
      <alignment horizontal="left" wrapText="1"/>
    </xf>
    <xf numFmtId="0" fontId="17" fillId="9" borderId="9" xfId="0" applyFont="1" applyFill="1" applyBorder="1" applyAlignment="1">
      <alignment horizontal="center" wrapText="1"/>
    </xf>
    <xf numFmtId="0" fontId="17" fillId="9" borderId="0" xfId="0" applyFont="1" applyFill="1" applyBorder="1" applyAlignment="1">
      <alignment horizontal="center" wrapText="1"/>
    </xf>
    <xf numFmtId="0" fontId="17" fillId="9" borderId="8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DFBBA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5229225</xdr:colOff>
          <xdr:row>5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tabColor rgb="FFFFFF00"/>
  </sheetPr>
  <dimension ref="A1:A3"/>
  <sheetViews>
    <sheetView zoomScale="130" zoomScaleNormal="130" workbookViewId="0">
      <selection activeCell="D3" sqref="D3"/>
    </sheetView>
  </sheetViews>
  <sheetFormatPr defaultRowHeight="15" x14ac:dyDescent="0.25"/>
  <cols>
    <col min="1" max="1" width="80.42578125" customWidth="1"/>
  </cols>
  <sheetData>
    <row r="1" spans="1:1" ht="21" x14ac:dyDescent="0.35">
      <c r="A1" s="140" t="s">
        <v>134</v>
      </c>
    </row>
    <row r="3" spans="1:1" ht="375.75" customHeight="1" x14ac:dyDescent="0.25">
      <c r="A3" s="105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autoPict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5229225</xdr:colOff>
                <xdr:row>5</xdr:row>
                <xdr:rowOff>76200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B26"/>
  <sheetViews>
    <sheetView tabSelected="1" workbookViewId="0">
      <selection activeCell="A28" sqref="A28"/>
    </sheetView>
  </sheetViews>
  <sheetFormatPr defaultRowHeight="15" x14ac:dyDescent="0.25"/>
  <cols>
    <col min="1" max="2" width="61.140625" customWidth="1"/>
    <col min="3" max="3" width="17" customWidth="1"/>
  </cols>
  <sheetData>
    <row r="1" spans="1:2" ht="34.5" x14ac:dyDescent="0.3">
      <c r="A1" s="67" t="s">
        <v>81</v>
      </c>
      <c r="B1" s="65"/>
    </row>
    <row r="2" spans="1:2" ht="30" customHeight="1" x14ac:dyDescent="0.25">
      <c r="A2" s="144" t="s">
        <v>118</v>
      </c>
      <c r="B2" s="144"/>
    </row>
    <row r="3" spans="1:2" ht="18.75" x14ac:dyDescent="0.3">
      <c r="A3" s="60" t="s">
        <v>3</v>
      </c>
      <c r="B3" s="61"/>
    </row>
    <row r="4" spans="1:2" x14ac:dyDescent="0.25">
      <c r="A4" s="11" t="s">
        <v>4</v>
      </c>
      <c r="B4" s="21" t="s">
        <v>146</v>
      </c>
    </row>
    <row r="5" spans="1:2" ht="18.75" x14ac:dyDescent="0.3">
      <c r="A5" s="60" t="s">
        <v>5</v>
      </c>
      <c r="B5" s="61"/>
    </row>
    <row r="6" spans="1:2" x14ac:dyDescent="0.25">
      <c r="A6" s="1" t="s">
        <v>69</v>
      </c>
      <c r="B6" s="2"/>
    </row>
    <row r="7" spans="1:2" x14ac:dyDescent="0.25">
      <c r="A7" s="1" t="s">
        <v>70</v>
      </c>
      <c r="B7" s="14"/>
    </row>
    <row r="8" spans="1:2" x14ac:dyDescent="0.25">
      <c r="A8" s="13" t="s">
        <v>7</v>
      </c>
      <c r="B8" s="7" t="s">
        <v>147</v>
      </c>
    </row>
    <row r="9" spans="1:2" ht="18.75" x14ac:dyDescent="0.3">
      <c r="A9" s="60" t="s">
        <v>139</v>
      </c>
      <c r="B9" s="61"/>
    </row>
    <row r="10" spans="1:2" ht="30" x14ac:dyDescent="0.25">
      <c r="A10" s="143" t="s">
        <v>140</v>
      </c>
      <c r="B10" s="3">
        <v>57</v>
      </c>
    </row>
    <row r="11" spans="1:2" ht="18.75" x14ac:dyDescent="0.3">
      <c r="A11" s="60" t="s">
        <v>19</v>
      </c>
      <c r="B11" s="61"/>
    </row>
    <row r="12" spans="1:2" x14ac:dyDescent="0.25">
      <c r="A12" s="10" t="s">
        <v>20</v>
      </c>
      <c r="B12" s="21" t="s">
        <v>148</v>
      </c>
    </row>
    <row r="13" spans="1:2" ht="18.75" x14ac:dyDescent="0.3">
      <c r="A13" s="60" t="s">
        <v>68</v>
      </c>
      <c r="B13" s="61"/>
    </row>
    <row r="14" spans="1:2" x14ac:dyDescent="0.25">
      <c r="A14" s="4" t="s">
        <v>71</v>
      </c>
      <c r="B14" s="3" t="s">
        <v>149</v>
      </c>
    </row>
    <row r="15" spans="1:2" x14ac:dyDescent="0.25">
      <c r="A15" s="4" t="s">
        <v>72</v>
      </c>
      <c r="B15" s="3" t="s">
        <v>150</v>
      </c>
    </row>
    <row r="16" spans="1:2" ht="18.75" x14ac:dyDescent="0.3">
      <c r="A16" s="60" t="s">
        <v>74</v>
      </c>
      <c r="B16" s="61"/>
    </row>
    <row r="17" spans="1:2" x14ac:dyDescent="0.25">
      <c r="A17" s="4" t="s">
        <v>73</v>
      </c>
      <c r="B17" s="3">
        <v>0</v>
      </c>
    </row>
    <row r="18" spans="1:2" ht="60.75" customHeight="1" x14ac:dyDescent="0.25">
      <c r="A18" s="20" t="s">
        <v>75</v>
      </c>
      <c r="B18" s="19"/>
    </row>
    <row r="19" spans="1:2" x14ac:dyDescent="0.25">
      <c r="A19" s="5" t="s">
        <v>76</v>
      </c>
      <c r="B19" s="3" t="s">
        <v>151</v>
      </c>
    </row>
    <row r="20" spans="1:2" ht="18.75" x14ac:dyDescent="0.3">
      <c r="A20" s="60" t="s">
        <v>128</v>
      </c>
      <c r="B20" s="61"/>
    </row>
    <row r="21" spans="1:2" x14ac:dyDescent="0.25">
      <c r="A21" s="108" t="s">
        <v>135</v>
      </c>
      <c r="B21" s="3" t="s">
        <v>151</v>
      </c>
    </row>
    <row r="22" spans="1:2" ht="30" x14ac:dyDescent="0.25">
      <c r="A22" s="122" t="s">
        <v>130</v>
      </c>
      <c r="B22" s="3" t="s">
        <v>151</v>
      </c>
    </row>
    <row r="23" spans="1:2" ht="30" x14ac:dyDescent="0.25">
      <c r="A23" s="108" t="s">
        <v>129</v>
      </c>
      <c r="B23" s="3" t="s">
        <v>151</v>
      </c>
    </row>
    <row r="24" spans="1:2" ht="18.75" x14ac:dyDescent="0.3">
      <c r="A24" s="60" t="s">
        <v>119</v>
      </c>
      <c r="B24" s="61"/>
    </row>
    <row r="25" spans="1:2" x14ac:dyDescent="0.25">
      <c r="A25" s="4" t="s">
        <v>120</v>
      </c>
      <c r="B25" s="3" t="s">
        <v>152</v>
      </c>
    </row>
    <row r="26" spans="1:2" x14ac:dyDescent="0.25">
      <c r="A26" s="4" t="s">
        <v>121</v>
      </c>
      <c r="B26" s="3" t="s">
        <v>153</v>
      </c>
    </row>
  </sheetData>
  <sheetProtection password="9CC1" sheet="1" objects="1" scenarios="1"/>
  <mergeCells count="1">
    <mergeCell ref="A2:B2"/>
  </mergeCells>
  <dataValidations count="6">
    <dataValidation type="list" allowBlank="1" showInputMessage="1" showErrorMessage="1" sqref="B21:B23 B19 B15">
      <formula1>"Sì,No"</formula1>
    </dataValidation>
    <dataValidation type="list" allowBlank="1" showInputMessage="1" showErrorMessage="1" sqref="B7">
      <formula1>"Regione,Ente regionale,Amministrazione del servizio sanitario nazionale,Provincia,Comune,Unione di Comuni,Camera di commercio industria e artigianato,Comunità montana,Altro ente locale,-,"</formula1>
    </dataValidation>
    <dataValidation type="list" allowBlank="1" showInputMessage="1" showErrorMessage="1" sqref="B6">
      <formula1>"Amministrazione statale,Ente pubblico nazionale,Altro,-,"</formula1>
    </dataValidation>
    <dataValidation type="list" allowBlank="1" showInputMessage="1" showErrorMessage="1" sqref="B14">
      <formula1>"Monocratico,Collegiale"</formula1>
    </dataValidation>
    <dataValidation type="whole" operator="greaterThanOrEqual" allowBlank="1" showInputMessage="1" showErrorMessage="1" sqref="B17:B18 B10">
      <formula1>0</formula1>
    </dataValidation>
    <dataValidation type="list" allowBlank="1" showInputMessage="1" showErrorMessage="1" sqref="B12">
      <formula1>"Sindaco, Direttore Generale, Segretario Generale, Altro organo di indirizzo politico-amministrativo"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F134"/>
  <sheetViews>
    <sheetView topLeftCell="A116" workbookViewId="0">
      <selection activeCell="D130" sqref="D130"/>
    </sheetView>
  </sheetViews>
  <sheetFormatPr defaultColWidth="9.140625" defaultRowHeight="15" x14ac:dyDescent="0.25"/>
  <cols>
    <col min="1" max="1" width="61.140625" style="22" customWidth="1"/>
    <col min="2" max="2" width="63" style="22" customWidth="1"/>
    <col min="3" max="3" width="39.5703125" style="22" customWidth="1"/>
    <col min="4" max="4" width="28.28515625" style="22" customWidth="1"/>
    <col min="5" max="16384" width="9.140625" style="22"/>
  </cols>
  <sheetData>
    <row r="1" spans="1:6" ht="34.5" x14ac:dyDescent="0.3">
      <c r="A1" s="67" t="s">
        <v>81</v>
      </c>
      <c r="B1" s="65"/>
    </row>
    <row r="3" spans="1:6" ht="18.75" x14ac:dyDescent="0.3">
      <c r="A3" s="62" t="s">
        <v>3</v>
      </c>
      <c r="B3" s="63"/>
    </row>
    <row r="4" spans="1:6" x14ac:dyDescent="0.25">
      <c r="A4" s="23" t="s">
        <v>4</v>
      </c>
      <c r="B4" s="24" t="str">
        <f>IF('Dati Amministrazione'!B4="","compilare foglio 'Dati Amministrazione'",'Dati Amministrazione'!B4)</f>
        <v>Ente per la gestione accentrata dei servizi condivisi</v>
      </c>
    </row>
    <row r="5" spans="1:6" ht="18.75" x14ac:dyDescent="0.3">
      <c r="A5" s="62" t="s">
        <v>5</v>
      </c>
      <c r="B5" s="63"/>
    </row>
    <row r="6" spans="1:6" x14ac:dyDescent="0.25">
      <c r="A6" s="25" t="s">
        <v>6</v>
      </c>
      <c r="B6" s="24" t="str">
        <f>IF(AND('Dati Amministrazione'!B6="",'Dati Amministrazione'!B7="",'Dati Amministrazione'!B8=""),"compilare foglio 'Dati Amministrazione'",IF('Dati Amministrazione'!B6="","",'Dati Amministrazione'!B6))</f>
        <v/>
      </c>
    </row>
    <row r="7" spans="1:6" x14ac:dyDescent="0.25">
      <c r="A7" s="25" t="s">
        <v>70</v>
      </c>
      <c r="B7" s="24" t="str">
        <f>IF(AND('Dati Amministrazione'!B6="",'Dati Amministrazione'!B7="",'Dati Amministrazione'!B8=""),"compilare foglio 'Dati Amministrazione'",IF('Dati Amministrazione'!B7="","",'Dati Amministrazione'!B7))</f>
        <v/>
      </c>
    </row>
    <row r="8" spans="1:6" x14ac:dyDescent="0.25">
      <c r="A8" s="26" t="s">
        <v>7</v>
      </c>
      <c r="B8" s="24" t="str">
        <f>IF(AND('Dati Amministrazione'!B6="",'Dati Amministrazione'!B7="",'Dati Amministrazione'!B8=""),"compilare foglio 'Dati Amministrazione'",IF('Dati Amministrazione'!B8="","",'Dati Amministrazione'!B8))</f>
        <v>Ente del Servizio Sanitario Regionale - Friuli Venezia Giulia</v>
      </c>
      <c r="F8" s="27"/>
    </row>
    <row r="9" spans="1:6" ht="18.75" x14ac:dyDescent="0.3">
      <c r="A9" s="62" t="s">
        <v>19</v>
      </c>
      <c r="B9" s="63"/>
    </row>
    <row r="10" spans="1:6" x14ac:dyDescent="0.25">
      <c r="A10" s="28" t="s">
        <v>20</v>
      </c>
      <c r="B10" s="24" t="str">
        <f>IF('Dati Amministrazione'!B12="","compilare foglio 'Dati Amministrazione'",'Dati Amministrazione'!B12)</f>
        <v>Direttore Generale</v>
      </c>
    </row>
    <row r="11" spans="1:6" ht="18.75" x14ac:dyDescent="0.3">
      <c r="A11" s="62" t="s">
        <v>55</v>
      </c>
      <c r="B11" s="63"/>
    </row>
    <row r="12" spans="1:6" x14ac:dyDescent="0.25">
      <c r="A12" s="28" t="s">
        <v>137</v>
      </c>
      <c r="B12" s="12" t="s">
        <v>154</v>
      </c>
    </row>
    <row r="13" spans="1:6" ht="18.75" x14ac:dyDescent="0.3">
      <c r="A13" s="62" t="s">
        <v>18</v>
      </c>
      <c r="B13" s="63"/>
    </row>
    <row r="14" spans="1:6" x14ac:dyDescent="0.25">
      <c r="A14" s="29" t="s">
        <v>57</v>
      </c>
      <c r="B14" s="14" t="s">
        <v>155</v>
      </c>
    </row>
    <row r="15" spans="1:6" x14ac:dyDescent="0.25">
      <c r="A15" s="29" t="s">
        <v>58</v>
      </c>
      <c r="B15" s="15" t="s">
        <v>156</v>
      </c>
    </row>
    <row r="16" spans="1:6" x14ac:dyDescent="0.25">
      <c r="A16" s="29" t="s">
        <v>0</v>
      </c>
      <c r="B16" s="15" t="s">
        <v>157</v>
      </c>
    </row>
    <row r="17" spans="1:6" x14ac:dyDescent="0.25">
      <c r="A17" s="30" t="s">
        <v>35</v>
      </c>
      <c r="B17" s="6">
        <v>20061</v>
      </c>
      <c r="E17" s="131"/>
      <c r="F17" s="131"/>
    </row>
    <row r="18" spans="1:6" x14ac:dyDescent="0.25">
      <c r="A18" s="29" t="str">
        <f ca="1">IF(AND('Componente N 1'!B17&lt;&gt;"",(TODAY()-'Componente N 1'!B17)/365&gt;65),"Età superiore a 65. Indicare professione--&gt;"," ")</f>
        <v xml:space="preserve"> </v>
      </c>
      <c r="B18" s="66"/>
    </row>
    <row r="19" spans="1:6" x14ac:dyDescent="0.25">
      <c r="A19" s="30" t="s">
        <v>142</v>
      </c>
      <c r="B19" s="66" t="s">
        <v>158</v>
      </c>
    </row>
    <row r="20" spans="1:6" x14ac:dyDescent="0.25">
      <c r="A20" s="30" t="s">
        <v>1</v>
      </c>
      <c r="B20" s="2" t="s">
        <v>159</v>
      </c>
    </row>
    <row r="21" spans="1:6" ht="18.75" x14ac:dyDescent="0.3">
      <c r="A21" s="62" t="s">
        <v>8</v>
      </c>
      <c r="B21" s="63"/>
    </row>
    <row r="22" spans="1:6" x14ac:dyDescent="0.25">
      <c r="A22" s="31" t="s">
        <v>21</v>
      </c>
      <c r="B22" s="16" t="s">
        <v>150</v>
      </c>
    </row>
    <row r="23" spans="1:6" x14ac:dyDescent="0.25">
      <c r="A23" s="32" t="s">
        <v>42</v>
      </c>
      <c r="B23" s="68"/>
    </row>
    <row r="24" spans="1:6" x14ac:dyDescent="0.25">
      <c r="A24" s="33" t="s">
        <v>22</v>
      </c>
      <c r="B24" s="16" t="s">
        <v>150</v>
      </c>
    </row>
    <row r="25" spans="1:6" x14ac:dyDescent="0.25">
      <c r="A25" s="34" t="s">
        <v>42</v>
      </c>
      <c r="B25" s="68"/>
    </row>
    <row r="26" spans="1:6" ht="45" x14ac:dyDescent="0.25">
      <c r="A26" s="35" t="s">
        <v>23</v>
      </c>
      <c r="B26" s="16" t="s">
        <v>150</v>
      </c>
    </row>
    <row r="27" spans="1:6" x14ac:dyDescent="0.25">
      <c r="A27" s="32" t="s">
        <v>42</v>
      </c>
      <c r="B27" s="68"/>
    </row>
    <row r="28" spans="1:6" ht="45" x14ac:dyDescent="0.25">
      <c r="A28" s="36" t="s">
        <v>24</v>
      </c>
      <c r="B28" s="16" t="s">
        <v>150</v>
      </c>
    </row>
    <row r="29" spans="1:6" x14ac:dyDescent="0.25">
      <c r="A29" s="34" t="s">
        <v>42</v>
      </c>
      <c r="B29" s="68"/>
    </row>
    <row r="30" spans="1:6" x14ac:dyDescent="0.25">
      <c r="A30" s="37" t="s">
        <v>78</v>
      </c>
      <c r="B30" s="16" t="s">
        <v>150</v>
      </c>
    </row>
    <row r="31" spans="1:6" x14ac:dyDescent="0.25">
      <c r="A31" s="69" t="s">
        <v>42</v>
      </c>
      <c r="B31" s="68"/>
    </row>
    <row r="32" spans="1:6" x14ac:dyDescent="0.25">
      <c r="A32" s="71" t="s">
        <v>79</v>
      </c>
      <c r="B32" s="70"/>
    </row>
    <row r="33" spans="1:2" ht="32.25" customHeight="1" x14ac:dyDescent="0.3">
      <c r="A33" s="62" t="s">
        <v>9</v>
      </c>
      <c r="B33" s="63"/>
    </row>
    <row r="34" spans="1:2" ht="45" x14ac:dyDescent="0.25">
      <c r="A34" s="38" t="s">
        <v>25</v>
      </c>
      <c r="B34" s="16" t="s">
        <v>150</v>
      </c>
    </row>
    <row r="35" spans="1:2" ht="33" customHeight="1" x14ac:dyDescent="0.25">
      <c r="A35" s="34" t="s">
        <v>42</v>
      </c>
      <c r="B35" s="68"/>
    </row>
    <row r="36" spans="1:2" ht="45" x14ac:dyDescent="0.25">
      <c r="A36" s="39" t="s">
        <v>26</v>
      </c>
      <c r="B36" s="16" t="s">
        <v>150</v>
      </c>
    </row>
    <row r="37" spans="1:2" x14ac:dyDescent="0.25">
      <c r="A37" s="32" t="s">
        <v>42</v>
      </c>
      <c r="B37" s="68"/>
    </row>
    <row r="38" spans="1:2" ht="30" x14ac:dyDescent="0.25">
      <c r="A38" s="38" t="s">
        <v>27</v>
      </c>
      <c r="B38" s="16" t="s">
        <v>150</v>
      </c>
    </row>
    <row r="39" spans="1:2" x14ac:dyDescent="0.25">
      <c r="A39" s="34" t="s">
        <v>42</v>
      </c>
      <c r="B39" s="68"/>
    </row>
    <row r="40" spans="1:2" ht="45" x14ac:dyDescent="0.25">
      <c r="A40" s="39" t="s">
        <v>41</v>
      </c>
      <c r="B40" s="16" t="s">
        <v>150</v>
      </c>
    </row>
    <row r="41" spans="1:2" x14ac:dyDescent="0.25">
      <c r="A41" s="32" t="s">
        <v>42</v>
      </c>
      <c r="B41" s="68"/>
    </row>
    <row r="42" spans="1:2" x14ac:dyDescent="0.25">
      <c r="A42" s="40" t="s">
        <v>28</v>
      </c>
      <c r="B42" s="16" t="s">
        <v>150</v>
      </c>
    </row>
    <row r="43" spans="1:2" x14ac:dyDescent="0.25">
      <c r="A43" s="34" t="s">
        <v>42</v>
      </c>
      <c r="B43" s="68"/>
    </row>
    <row r="44" spans="1:2" ht="30" x14ac:dyDescent="0.25">
      <c r="A44" s="39" t="s">
        <v>29</v>
      </c>
      <c r="B44" s="16" t="s">
        <v>150</v>
      </c>
    </row>
    <row r="45" spans="1:2" x14ac:dyDescent="0.25">
      <c r="A45" s="32" t="s">
        <v>42</v>
      </c>
      <c r="B45" s="68"/>
    </row>
    <row r="46" spans="1:2" ht="30" x14ac:dyDescent="0.25">
      <c r="A46" s="38" t="s">
        <v>33</v>
      </c>
      <c r="B46" s="16" t="s">
        <v>150</v>
      </c>
    </row>
    <row r="47" spans="1:2" x14ac:dyDescent="0.25">
      <c r="A47" s="34" t="s">
        <v>42</v>
      </c>
      <c r="B47" s="68"/>
    </row>
    <row r="48" spans="1:2" ht="60" x14ac:dyDescent="0.25">
      <c r="A48" s="39" t="s">
        <v>59</v>
      </c>
      <c r="B48" s="16" t="s">
        <v>150</v>
      </c>
    </row>
    <row r="49" spans="1:2" x14ac:dyDescent="0.25">
      <c r="A49" s="32" t="s">
        <v>42</v>
      </c>
      <c r="B49" s="68"/>
    </row>
    <row r="50" spans="1:2" ht="30" x14ac:dyDescent="0.25">
      <c r="A50" s="38" t="s">
        <v>30</v>
      </c>
      <c r="B50" s="16" t="s">
        <v>150</v>
      </c>
    </row>
    <row r="51" spans="1:2" x14ac:dyDescent="0.25">
      <c r="A51" s="34" t="s">
        <v>42</v>
      </c>
      <c r="B51" s="68"/>
    </row>
    <row r="52" spans="1:2" x14ac:dyDescent="0.25">
      <c r="A52" s="39" t="s">
        <v>31</v>
      </c>
      <c r="B52" s="16" t="s">
        <v>150</v>
      </c>
    </row>
    <row r="53" spans="1:2" x14ac:dyDescent="0.25">
      <c r="A53" s="32" t="s">
        <v>42</v>
      </c>
      <c r="B53" s="68"/>
    </row>
    <row r="54" spans="1:2" ht="45" x14ac:dyDescent="0.25">
      <c r="A54" s="38" t="s">
        <v>32</v>
      </c>
      <c r="B54" s="16" t="s">
        <v>150</v>
      </c>
    </row>
    <row r="55" spans="1:2" x14ac:dyDescent="0.25">
      <c r="A55" s="34" t="s">
        <v>42</v>
      </c>
      <c r="B55" s="68"/>
    </row>
    <row r="56" spans="1:2" ht="18.75" x14ac:dyDescent="0.3">
      <c r="A56" s="62" t="s">
        <v>34</v>
      </c>
      <c r="B56" s="63"/>
    </row>
    <row r="57" spans="1:2" x14ac:dyDescent="0.25">
      <c r="A57" s="41" t="s">
        <v>10</v>
      </c>
      <c r="B57" s="14" t="s">
        <v>160</v>
      </c>
    </row>
    <row r="58" spans="1:2" ht="18.75" x14ac:dyDescent="0.3">
      <c r="A58" s="62" t="s">
        <v>11</v>
      </c>
      <c r="B58" s="63"/>
    </row>
    <row r="59" spans="1:2" x14ac:dyDescent="0.25">
      <c r="A59" s="42" t="s">
        <v>43</v>
      </c>
      <c r="B59" s="42"/>
    </row>
    <row r="60" spans="1:2" x14ac:dyDescent="0.25">
      <c r="A60" s="41" t="s">
        <v>2</v>
      </c>
      <c r="B60" s="2" t="s">
        <v>161</v>
      </c>
    </row>
    <row r="61" spans="1:2" x14ac:dyDescent="0.25">
      <c r="A61" s="43" t="s">
        <v>12</v>
      </c>
      <c r="B61" s="14" t="s">
        <v>162</v>
      </c>
    </row>
    <row r="62" spans="1:2" x14ac:dyDescent="0.25">
      <c r="A62" s="34" t="s">
        <v>60</v>
      </c>
      <c r="B62" s="7" t="s">
        <v>163</v>
      </c>
    </row>
    <row r="63" spans="1:2" x14ac:dyDescent="0.25">
      <c r="A63" s="44" t="s">
        <v>65</v>
      </c>
      <c r="B63" s="2" t="s">
        <v>164</v>
      </c>
    </row>
    <row r="64" spans="1:2" x14ac:dyDescent="0.25">
      <c r="A64" s="45" t="s">
        <v>12</v>
      </c>
      <c r="B64" s="14" t="s">
        <v>165</v>
      </c>
    </row>
    <row r="65" spans="1:2" x14ac:dyDescent="0.25">
      <c r="A65" s="32" t="s">
        <v>60</v>
      </c>
      <c r="B65" s="7" t="s">
        <v>166</v>
      </c>
    </row>
    <row r="66" spans="1:2" x14ac:dyDescent="0.25">
      <c r="A66" s="41" t="s">
        <v>65</v>
      </c>
      <c r="B66" s="2"/>
    </row>
    <row r="67" spans="1:2" x14ac:dyDescent="0.25">
      <c r="A67" s="43" t="s">
        <v>12</v>
      </c>
      <c r="B67" s="14"/>
    </row>
    <row r="68" spans="1:2" x14ac:dyDescent="0.25">
      <c r="A68" s="34" t="s">
        <v>60</v>
      </c>
      <c r="B68" s="7"/>
    </row>
    <row r="69" spans="1:2" s="47" customFormat="1" x14ac:dyDescent="0.25">
      <c r="A69" s="42" t="s">
        <v>44</v>
      </c>
      <c r="B69" s="42"/>
    </row>
    <row r="70" spans="1:2" x14ac:dyDescent="0.25">
      <c r="A70" s="46" t="s">
        <v>13</v>
      </c>
      <c r="B70" s="17" t="s">
        <v>167</v>
      </c>
    </row>
    <row r="71" spans="1:2" s="47" customFormat="1" x14ac:dyDescent="0.25">
      <c r="A71" s="34" t="s">
        <v>61</v>
      </c>
      <c r="B71" s="7"/>
    </row>
    <row r="72" spans="1:2" s="47" customFormat="1" x14ac:dyDescent="0.25">
      <c r="A72" s="34" t="s">
        <v>14</v>
      </c>
      <c r="B72" s="9"/>
    </row>
    <row r="73" spans="1:2" x14ac:dyDescent="0.25">
      <c r="A73" s="34" t="s">
        <v>62</v>
      </c>
      <c r="B73" s="9"/>
    </row>
    <row r="74" spans="1:2" x14ac:dyDescent="0.25">
      <c r="A74" s="48" t="s">
        <v>13</v>
      </c>
      <c r="B74" s="17"/>
    </row>
    <row r="75" spans="1:2" x14ac:dyDescent="0.25">
      <c r="A75" s="32" t="s">
        <v>61</v>
      </c>
      <c r="B75" s="7"/>
    </row>
    <row r="76" spans="1:2" x14ac:dyDescent="0.25">
      <c r="A76" s="32" t="s">
        <v>14</v>
      </c>
      <c r="B76" s="9"/>
    </row>
    <row r="77" spans="1:2" x14ac:dyDescent="0.25">
      <c r="A77" s="32" t="s">
        <v>62</v>
      </c>
      <c r="B77" s="9"/>
    </row>
    <row r="78" spans="1:2" x14ac:dyDescent="0.25">
      <c r="A78" s="46" t="s">
        <v>13</v>
      </c>
      <c r="B78" s="17"/>
    </row>
    <row r="79" spans="1:2" x14ac:dyDescent="0.25">
      <c r="A79" s="34" t="s">
        <v>61</v>
      </c>
      <c r="B79" s="7"/>
    </row>
    <row r="80" spans="1:2" x14ac:dyDescent="0.25">
      <c r="A80" s="34" t="s">
        <v>14</v>
      </c>
      <c r="B80" s="9"/>
    </row>
    <row r="81" spans="1:2" x14ac:dyDescent="0.25">
      <c r="A81" s="34" t="s">
        <v>62</v>
      </c>
      <c r="B81" s="9"/>
    </row>
    <row r="82" spans="1:2" ht="105" x14ac:dyDescent="0.25">
      <c r="A82" s="39" t="s">
        <v>63</v>
      </c>
      <c r="B82" s="16"/>
    </row>
    <row r="83" spans="1:2" ht="18.75" x14ac:dyDescent="0.3">
      <c r="A83" s="62" t="s">
        <v>15</v>
      </c>
      <c r="B83" s="63"/>
    </row>
    <row r="84" spans="1:2" ht="30" x14ac:dyDescent="0.25">
      <c r="A84" s="49" t="s">
        <v>47</v>
      </c>
      <c r="B84" s="16" t="s">
        <v>151</v>
      </c>
    </row>
    <row r="85" spans="1:2" x14ac:dyDescent="0.25">
      <c r="A85" s="34" t="s">
        <v>45</v>
      </c>
      <c r="B85" s="7" t="s">
        <v>171</v>
      </c>
    </row>
    <row r="86" spans="1:2" x14ac:dyDescent="0.25">
      <c r="A86" s="34" t="s">
        <v>46</v>
      </c>
      <c r="B86" s="16">
        <v>82</v>
      </c>
    </row>
    <row r="87" spans="1:2" x14ac:dyDescent="0.25">
      <c r="A87" s="34" t="s">
        <v>80</v>
      </c>
      <c r="B87" s="16" t="s">
        <v>169</v>
      </c>
    </row>
    <row r="88" spans="1:2" ht="30" x14ac:dyDescent="0.25">
      <c r="A88" s="39" t="s">
        <v>48</v>
      </c>
      <c r="B88" s="16" t="s">
        <v>150</v>
      </c>
    </row>
    <row r="89" spans="1:2" x14ac:dyDescent="0.25">
      <c r="A89" s="32" t="s">
        <v>45</v>
      </c>
      <c r="B89" s="7"/>
    </row>
    <row r="90" spans="1:2" x14ac:dyDescent="0.25">
      <c r="A90" s="32" t="s">
        <v>46</v>
      </c>
      <c r="B90" s="16"/>
    </row>
    <row r="91" spans="1:2" x14ac:dyDescent="0.25">
      <c r="A91" s="34" t="s">
        <v>80</v>
      </c>
      <c r="B91" s="16" t="s">
        <v>169</v>
      </c>
    </row>
    <row r="92" spans="1:2" ht="30" x14ac:dyDescent="0.25">
      <c r="A92" s="49" t="s">
        <v>49</v>
      </c>
      <c r="B92" s="16" t="s">
        <v>151</v>
      </c>
    </row>
    <row r="93" spans="1:2" x14ac:dyDescent="0.25">
      <c r="A93" s="34" t="s">
        <v>45</v>
      </c>
      <c r="B93" s="7" t="s">
        <v>174</v>
      </c>
    </row>
    <row r="94" spans="1:2" x14ac:dyDescent="0.25">
      <c r="A94" s="34" t="s">
        <v>46</v>
      </c>
      <c r="B94" s="16">
        <v>52</v>
      </c>
    </row>
    <row r="95" spans="1:2" x14ac:dyDescent="0.25">
      <c r="A95" s="34" t="s">
        <v>80</v>
      </c>
      <c r="B95" s="16" t="s">
        <v>169</v>
      </c>
    </row>
    <row r="96" spans="1:2" x14ac:dyDescent="0.25">
      <c r="A96" s="50" t="s">
        <v>50</v>
      </c>
      <c r="B96" s="16" t="s">
        <v>151</v>
      </c>
    </row>
    <row r="97" spans="1:2" x14ac:dyDescent="0.25">
      <c r="A97" s="32" t="s">
        <v>45</v>
      </c>
      <c r="B97" s="7" t="s">
        <v>172</v>
      </c>
    </row>
    <row r="98" spans="1:2" x14ac:dyDescent="0.25">
      <c r="A98" s="32" t="s">
        <v>46</v>
      </c>
      <c r="B98" s="16">
        <v>120</v>
      </c>
    </row>
    <row r="99" spans="1:2" x14ac:dyDescent="0.25">
      <c r="A99" s="34" t="s">
        <v>80</v>
      </c>
      <c r="B99" s="16" t="s">
        <v>173</v>
      </c>
    </row>
    <row r="100" spans="1:2" x14ac:dyDescent="0.25">
      <c r="A100" s="51" t="s">
        <v>143</v>
      </c>
      <c r="B100" s="16" t="s">
        <v>151</v>
      </c>
    </row>
    <row r="101" spans="1:2" x14ac:dyDescent="0.25">
      <c r="A101" s="34" t="s">
        <v>51</v>
      </c>
      <c r="B101" s="7" t="s">
        <v>170</v>
      </c>
    </row>
    <row r="102" spans="1:2" x14ac:dyDescent="0.25">
      <c r="A102" s="34" t="s">
        <v>46</v>
      </c>
      <c r="B102" s="16">
        <v>20</v>
      </c>
    </row>
    <row r="103" spans="1:2" ht="18.75" x14ac:dyDescent="0.3">
      <c r="A103" s="62" t="s">
        <v>36</v>
      </c>
      <c r="B103" s="63"/>
    </row>
    <row r="104" spans="1:2" x14ac:dyDescent="0.25">
      <c r="A104" s="52" t="s">
        <v>54</v>
      </c>
      <c r="B104" s="8" t="s">
        <v>168</v>
      </c>
    </row>
    <row r="105" spans="1:2" x14ac:dyDescent="0.25">
      <c r="A105" s="53" t="s">
        <v>66</v>
      </c>
      <c r="B105" s="8"/>
    </row>
    <row r="106" spans="1:2" x14ac:dyDescent="0.25">
      <c r="A106" s="45" t="s">
        <v>16</v>
      </c>
      <c r="B106" s="8"/>
    </row>
    <row r="107" spans="1:2" x14ac:dyDescent="0.25">
      <c r="A107" s="54" t="s">
        <v>66</v>
      </c>
      <c r="B107" s="8"/>
    </row>
    <row r="108" spans="1:2" x14ac:dyDescent="0.25">
      <c r="A108" s="55" t="s">
        <v>16</v>
      </c>
      <c r="B108" s="8"/>
    </row>
    <row r="109" spans="1:2" x14ac:dyDescent="0.25">
      <c r="A109" s="53" t="s">
        <v>66</v>
      </c>
      <c r="B109" s="8"/>
    </row>
    <row r="110" spans="1:2" x14ac:dyDescent="0.25">
      <c r="A110" s="45" t="s">
        <v>16</v>
      </c>
      <c r="B110" s="8"/>
    </row>
    <row r="111" spans="1:2" x14ac:dyDescent="0.25">
      <c r="A111" s="52" t="s">
        <v>53</v>
      </c>
      <c r="B111" s="8"/>
    </row>
    <row r="112" spans="1:2" ht="18.75" x14ac:dyDescent="0.3">
      <c r="A112" s="62" t="s">
        <v>37</v>
      </c>
      <c r="B112" s="63"/>
    </row>
    <row r="113" spans="1:2" x14ac:dyDescent="0.25">
      <c r="A113" s="54" t="s">
        <v>17</v>
      </c>
      <c r="B113" s="8" t="s">
        <v>168</v>
      </c>
    </row>
    <row r="114" spans="1:2" ht="18.75" x14ac:dyDescent="0.3">
      <c r="A114" s="62" t="s">
        <v>38</v>
      </c>
      <c r="B114" s="63"/>
    </row>
    <row r="115" spans="1:2" x14ac:dyDescent="0.25">
      <c r="A115" s="56" t="s">
        <v>39</v>
      </c>
      <c r="B115" s="14" t="s">
        <v>150</v>
      </c>
    </row>
    <row r="116" spans="1:2" x14ac:dyDescent="0.25">
      <c r="A116" s="57" t="s">
        <v>64</v>
      </c>
      <c r="B116" s="14"/>
    </row>
    <row r="117" spans="1:2" x14ac:dyDescent="0.25">
      <c r="A117" s="58" t="s">
        <v>82</v>
      </c>
      <c r="B117" s="9"/>
    </row>
    <row r="118" spans="1:2" x14ac:dyDescent="0.25">
      <c r="A118" s="58" t="s">
        <v>82</v>
      </c>
      <c r="B118" s="9"/>
    </row>
    <row r="119" spans="1:2" x14ac:dyDescent="0.25">
      <c r="A119" s="58" t="s">
        <v>82</v>
      </c>
      <c r="B119" s="9"/>
    </row>
    <row r="120" spans="1:2" x14ac:dyDescent="0.25">
      <c r="A120" s="58" t="s">
        <v>82</v>
      </c>
      <c r="B120" s="9"/>
    </row>
    <row r="121" spans="1:2" x14ac:dyDescent="0.25">
      <c r="A121" s="58" t="s">
        <v>82</v>
      </c>
      <c r="B121" s="9"/>
    </row>
    <row r="122" spans="1:2" x14ac:dyDescent="0.25">
      <c r="A122" s="58" t="s">
        <v>82</v>
      </c>
      <c r="B122" s="9"/>
    </row>
    <row r="123" spans="1:2" x14ac:dyDescent="0.25">
      <c r="A123" s="58" t="s">
        <v>82</v>
      </c>
      <c r="B123" s="9"/>
    </row>
    <row r="124" spans="1:2" x14ac:dyDescent="0.25">
      <c r="A124" s="58" t="s">
        <v>82</v>
      </c>
      <c r="B124" s="9"/>
    </row>
    <row r="125" spans="1:2" x14ac:dyDescent="0.25">
      <c r="A125" s="58" t="s">
        <v>82</v>
      </c>
      <c r="B125" s="9"/>
    </row>
    <row r="126" spans="1:2" x14ac:dyDescent="0.25">
      <c r="A126" s="58" t="s">
        <v>82</v>
      </c>
      <c r="B126" s="9"/>
    </row>
    <row r="127" spans="1:2" ht="81" customHeight="1" x14ac:dyDescent="0.25">
      <c r="A127" s="136" t="s">
        <v>131</v>
      </c>
      <c r="B127" s="14"/>
    </row>
    <row r="128" spans="1:2" ht="120" x14ac:dyDescent="0.25">
      <c r="A128" s="137" t="s">
        <v>132</v>
      </c>
      <c r="B128" s="14"/>
    </row>
    <row r="129" spans="1:3" ht="31.5" customHeight="1" x14ac:dyDescent="0.3">
      <c r="A129" s="62" t="s">
        <v>40</v>
      </c>
      <c r="B129" s="63"/>
    </row>
    <row r="130" spans="1:3" ht="45" x14ac:dyDescent="0.25">
      <c r="A130" s="59" t="s">
        <v>67</v>
      </c>
      <c r="B130" s="19">
        <v>5600</v>
      </c>
      <c r="C130"/>
    </row>
    <row r="131" spans="1:3" ht="18.75" x14ac:dyDescent="0.3">
      <c r="A131" s="62" t="s">
        <v>126</v>
      </c>
      <c r="B131" s="63"/>
    </row>
    <row r="132" spans="1:3" ht="45" x14ac:dyDescent="0.25">
      <c r="A132" s="59" t="s">
        <v>127</v>
      </c>
      <c r="B132" s="14" t="s">
        <v>151</v>
      </c>
      <c r="C132"/>
    </row>
    <row r="133" spans="1:3" ht="18.75" x14ac:dyDescent="0.3">
      <c r="A133" s="62" t="s">
        <v>125</v>
      </c>
      <c r="B133" s="63"/>
    </row>
    <row r="134" spans="1:3" ht="45" x14ac:dyDescent="0.25">
      <c r="A134" s="59" t="s">
        <v>136</v>
      </c>
      <c r="B134" s="14" t="s">
        <v>151</v>
      </c>
    </row>
  </sheetData>
  <sheetProtection password="9CC1" sheet="1" objects="1" scenarios="1" formatRows="0"/>
  <dataConsolidate/>
  <dataValidations count="18">
    <dataValidation type="list" allowBlank="1" showInputMessage="1" showErrorMessage="1" sqref="B18">
      <formula1>"Magistrato, Professore universitario/associato, Altro"</formula1>
    </dataValidation>
    <dataValidation type="list" allowBlank="1" showInputMessage="1" showErrorMessage="1" sqref="B127:B128 B115 B132 B88 B24 B26 B28 B30 B54 B52 B50 B48 B46 B44 B42 B40 B38 B36 B34 B100 B96 B92 B22 B84 B134">
      <formula1>"Sì,No"</formula1>
    </dataValidation>
    <dataValidation type="whole" operator="greaterThanOrEqual" allowBlank="1" showInputMessage="1" showErrorMessage="1" sqref="B130">
      <formula1>1</formula1>
    </dataValidation>
    <dataValidation type="list" allowBlank="1" showInputMessage="1" showErrorMessage="1" sqref="B113 B104">
      <formula1>"livello base,livello medio,livello alto"</formula1>
    </dataValidation>
    <dataValidation type="list" allowBlank="1" showInputMessage="1" showErrorMessage="1" sqref="B106 B108 B110:B111">
      <formula1>"livello base,livello medio,livello alto,-"</formula1>
    </dataValidation>
    <dataValidation type="whole" operator="greaterThanOrEqual" allowBlank="1" showInputMessage="1" showErrorMessage="1" error="Inserire solo numeri interi" sqref="B82 B102 B86 B90 B98">
      <formula1>1</formula1>
    </dataValidation>
    <dataValidation type="list" allowBlank="1" showInputMessage="1" showErrorMessage="1" sqref="B60">
      <formula1>"Laurea specialistica/magistrale,Laurea a ciclo unico,Laurea vecchio ordinamento,Titolo equivalente a laurea rilasciata in Paese UE"</formula1>
    </dataValidation>
    <dataValidation type="list" allowBlank="1" showInputMessage="1" showErrorMessage="1" sqref="B57">
      <formula1>"Attualmente dirigente dell'amministrazione,Attualmente dipendente non dirigente dell'amministrazione,Ex-dirigente dell'amministrazione,Ex-dipendente non dirigente dell'amminisrtazione,Nessun precedente rapporto d'impiego con l'amministrazione"</formula1>
    </dataValidation>
    <dataValidation type="list" allowBlank="1" showInputMessage="1" showErrorMessage="1" sqref="B20">
      <formula1>"Maschile,Femminile"</formula1>
    </dataValidation>
    <dataValidation type="date" allowBlank="1" showInputMessage="1" showErrorMessage="1" sqref="B17">
      <formula1>1</formula1>
      <formula2>41639</formula2>
    </dataValidation>
    <dataValidation type="list" allowBlank="1" showInputMessage="1" showErrorMessage="1" sqref="B16">
      <formula1>"Austria,Belgio, Bulgaria,Cipro,Estonia,Finlandia,Francia,Germania,Irlanda,Italia,Lettonia,Lituania,Lussemburgo,Malta,Paesi Bassi,Polonia,Portogallo,Regno Unito,Repubblica Ceca,Romania,Slovacchia,Slovenia,Spagna,Svezia,Ungheria,"</formula1>
    </dataValidation>
    <dataValidation type="list" allowBlank="1" showInputMessage="1" showErrorMessage="1" sqref="B12">
      <formula1>"Nuova Nomina, Rinnovo, Sostituzione"</formula1>
    </dataValidation>
    <dataValidation type="list" allowBlank="1" showInputMessage="1" showErrorMessage="1" sqref="B70 B78 B74">
      <formula1>"Dottorato di ricerca,Master II livello,Corso di specializzazione di durata superiore ad un anno,Altro titolo di specializzazione,-"</formula1>
    </dataValidation>
    <dataValidation type="list" allowBlank="1" showInputMessage="1" showErrorMessage="1" sqref="B63 B66">
      <formula1>"Laurea specialistica/magistrale,Laurea a ciclo unico,Laurea vecchio ordinamento,Titolo equivalente a laurea rilasciata in Paese UE,-"</formula1>
    </dataValidation>
    <dataValidation type="whole" operator="greaterThanOrEqual" allowBlank="1" showInputMessage="1" showErrorMessage="1" error="inserire numeri interi" sqref="B116">
      <formula1>1</formula1>
    </dataValidation>
    <dataValidation type="list" allowBlank="1" showInputMessage="1" showErrorMessage="1" sqref="B87 B99 B91 B95">
      <formula1>"Pubblico,Privato"</formula1>
    </dataValidation>
    <dataValidation type="whole" allowBlank="1" showInputMessage="1" showErrorMessage="1" error="Inserire solo numeri interi" sqref="B94">
      <formula1>1</formula1>
      <formula2>100000000</formula2>
    </dataValidation>
    <dataValidation type="list" allowBlank="1" showInputMessage="1" showErrorMessage="1" sqref="B61 B64 B67">
      <formula1>"Scienze economiche (incluso Economia e commercio) e statistiche,Giurisprudenza,Scienze politiche,Ingegneria gestionale, Altra Laurea in discipline attinenti alle specificità amm.ne,Altra Laurea in discipline NON attinenti alle specificità amm.ne"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2" orientation="portrait" copies="2" r:id="rId1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F134"/>
  <sheetViews>
    <sheetView zoomScaleSheetLayoutView="85" workbookViewId="0">
      <selection activeCell="C28" sqref="C28"/>
    </sheetView>
  </sheetViews>
  <sheetFormatPr defaultColWidth="9.140625" defaultRowHeight="15" x14ac:dyDescent="0.25"/>
  <cols>
    <col min="1" max="1" width="61.140625" style="22" customWidth="1"/>
    <col min="2" max="2" width="63" style="22" customWidth="1"/>
    <col min="3" max="3" width="40.28515625" style="22" customWidth="1"/>
    <col min="4" max="4" width="12.42578125" style="22" customWidth="1"/>
    <col min="5" max="16384" width="9.140625" style="22"/>
  </cols>
  <sheetData>
    <row r="1" spans="1:6" ht="34.5" x14ac:dyDescent="0.3">
      <c r="A1" s="67" t="s">
        <v>81</v>
      </c>
      <c r="B1" s="65"/>
    </row>
    <row r="3" spans="1:6" ht="18.75" x14ac:dyDescent="0.3">
      <c r="A3" s="62" t="s">
        <v>3</v>
      </c>
      <c r="B3" s="63"/>
    </row>
    <row r="4" spans="1:6" x14ac:dyDescent="0.25">
      <c r="A4" s="23" t="s">
        <v>4</v>
      </c>
      <c r="B4" s="24" t="str">
        <f>IF('Dati Amministrazione'!B4="","compilare foglio 'Dati Amministrazione'",'Dati Amministrazione'!B4)</f>
        <v>Ente per la gestione accentrata dei servizi condivisi</v>
      </c>
    </row>
    <row r="5" spans="1:6" ht="18.75" x14ac:dyDescent="0.3">
      <c r="A5" s="62" t="s">
        <v>5</v>
      </c>
      <c r="B5" s="63"/>
    </row>
    <row r="6" spans="1:6" x14ac:dyDescent="0.25">
      <c r="A6" s="25" t="s">
        <v>6</v>
      </c>
      <c r="B6" s="24" t="str">
        <f>IF(AND('Dati Amministrazione'!B6="",'Dati Amministrazione'!B7="",'Dati Amministrazione'!B8=""),"compilare foglio 'Dati Amministrazione'",IF('Dati Amministrazione'!B6="","",'Dati Amministrazione'!B6))</f>
        <v/>
      </c>
    </row>
    <row r="7" spans="1:6" x14ac:dyDescent="0.25">
      <c r="A7" s="25" t="s">
        <v>70</v>
      </c>
      <c r="B7" s="24" t="str">
        <f>IF(AND('Dati Amministrazione'!B6="",'Dati Amministrazione'!B7="",'Dati Amministrazione'!B8=""),"compilare foglio 'Dati Amministrazione'",IF('Dati Amministrazione'!B7="","",'Dati Amministrazione'!B7))</f>
        <v/>
      </c>
    </row>
    <row r="8" spans="1:6" x14ac:dyDescent="0.25">
      <c r="A8" s="26" t="s">
        <v>7</v>
      </c>
      <c r="B8" s="24" t="str">
        <f>IF(AND('Dati Amministrazione'!B6="",'Dati Amministrazione'!B7="",'Dati Amministrazione'!B8=""),"compilare foglio 'Dati Amministrazione'",IF('Dati Amministrazione'!B8="","",'Dati Amministrazione'!B8))</f>
        <v>Ente del Servizio Sanitario Regionale - Friuli Venezia Giulia</v>
      </c>
      <c r="F8" s="27"/>
    </row>
    <row r="9" spans="1:6" ht="18.75" x14ac:dyDescent="0.3">
      <c r="A9" s="62" t="s">
        <v>19</v>
      </c>
      <c r="B9" s="63"/>
    </row>
    <row r="10" spans="1:6" x14ac:dyDescent="0.25">
      <c r="A10" s="28" t="s">
        <v>20</v>
      </c>
      <c r="B10" s="24" t="str">
        <f>IF('Dati Amministrazione'!B12="","compilare foglio 'Dati Amministrazione'",'Dati Amministrazione'!B12)</f>
        <v>Direttore Generale</v>
      </c>
    </row>
    <row r="11" spans="1:6" ht="18.75" x14ac:dyDescent="0.3">
      <c r="A11" s="62" t="s">
        <v>55</v>
      </c>
      <c r="B11" s="63"/>
    </row>
    <row r="12" spans="1:6" x14ac:dyDescent="0.25">
      <c r="A12" s="28" t="s">
        <v>137</v>
      </c>
      <c r="B12" s="12"/>
    </row>
    <row r="13" spans="1:6" ht="18.75" x14ac:dyDescent="0.3">
      <c r="A13" s="62" t="s">
        <v>18</v>
      </c>
      <c r="B13" s="63"/>
    </row>
    <row r="14" spans="1:6" x14ac:dyDescent="0.25">
      <c r="A14" s="29" t="s">
        <v>57</v>
      </c>
      <c r="B14" s="14"/>
    </row>
    <row r="15" spans="1:6" x14ac:dyDescent="0.25">
      <c r="A15" s="29" t="s">
        <v>58</v>
      </c>
      <c r="B15" s="15"/>
    </row>
    <row r="16" spans="1:6" x14ac:dyDescent="0.25">
      <c r="A16" s="29" t="s">
        <v>0</v>
      </c>
      <c r="B16" s="15"/>
    </row>
    <row r="17" spans="1:2" x14ac:dyDescent="0.25">
      <c r="A17" s="30" t="s">
        <v>35</v>
      </c>
      <c r="B17" s="6"/>
    </row>
    <row r="18" spans="1:2" x14ac:dyDescent="0.25">
      <c r="A18" s="29" t="str">
        <f ca="1">IF(AND('Componente N 2'!B17&lt;&gt;"",(TODAY()-'Componente N 2'!B17)/365&gt;65),"Età superiore a 65. Indicare professione--&gt;"," ")</f>
        <v xml:space="preserve"> </v>
      </c>
      <c r="B18" s="66"/>
    </row>
    <row r="19" spans="1:2" x14ac:dyDescent="0.25">
      <c r="A19" s="30" t="s">
        <v>142</v>
      </c>
      <c r="B19" s="66"/>
    </row>
    <row r="20" spans="1:2" x14ac:dyDescent="0.25">
      <c r="A20" s="30" t="s">
        <v>1</v>
      </c>
      <c r="B20" s="2"/>
    </row>
    <row r="21" spans="1:2" ht="18.75" x14ac:dyDescent="0.3">
      <c r="A21" s="62" t="s">
        <v>8</v>
      </c>
      <c r="B21" s="63"/>
    </row>
    <row r="22" spans="1:2" x14ac:dyDescent="0.25">
      <c r="A22" s="31" t="s">
        <v>21</v>
      </c>
      <c r="B22" s="16"/>
    </row>
    <row r="23" spans="1:2" x14ac:dyDescent="0.25">
      <c r="A23" s="32" t="s">
        <v>42</v>
      </c>
      <c r="B23" s="68"/>
    </row>
    <row r="24" spans="1:2" x14ac:dyDescent="0.25">
      <c r="A24" s="33" t="s">
        <v>22</v>
      </c>
      <c r="B24" s="16"/>
    </row>
    <row r="25" spans="1:2" x14ac:dyDescent="0.25">
      <c r="A25" s="34" t="s">
        <v>42</v>
      </c>
      <c r="B25" s="68"/>
    </row>
    <row r="26" spans="1:2" ht="45" x14ac:dyDescent="0.25">
      <c r="A26" s="35" t="s">
        <v>23</v>
      </c>
      <c r="B26" s="16"/>
    </row>
    <row r="27" spans="1:2" x14ac:dyDescent="0.25">
      <c r="A27" s="32" t="s">
        <v>42</v>
      </c>
      <c r="B27" s="68"/>
    </row>
    <row r="28" spans="1:2" ht="45" x14ac:dyDescent="0.25">
      <c r="A28" s="36" t="s">
        <v>24</v>
      </c>
      <c r="B28" s="16"/>
    </row>
    <row r="29" spans="1:2" x14ac:dyDescent="0.25">
      <c r="A29" s="34" t="s">
        <v>42</v>
      </c>
      <c r="B29" s="68"/>
    </row>
    <row r="30" spans="1:2" x14ac:dyDescent="0.25">
      <c r="A30" s="37" t="s">
        <v>78</v>
      </c>
      <c r="B30" s="16"/>
    </row>
    <row r="31" spans="1:2" x14ac:dyDescent="0.25">
      <c r="A31" s="69" t="s">
        <v>42</v>
      </c>
      <c r="B31" s="68"/>
    </row>
    <row r="32" spans="1:2" x14ac:dyDescent="0.25">
      <c r="A32" s="71" t="s">
        <v>79</v>
      </c>
      <c r="B32" s="70"/>
    </row>
    <row r="33" spans="1:2" ht="31.5" customHeight="1" x14ac:dyDescent="0.3">
      <c r="A33" s="62" t="s">
        <v>9</v>
      </c>
      <c r="B33" s="63"/>
    </row>
    <row r="34" spans="1:2" ht="45" x14ac:dyDescent="0.25">
      <c r="A34" s="38" t="s">
        <v>25</v>
      </c>
      <c r="B34" s="16"/>
    </row>
    <row r="35" spans="1:2" x14ac:dyDescent="0.25">
      <c r="A35" s="34" t="s">
        <v>42</v>
      </c>
      <c r="B35" s="68"/>
    </row>
    <row r="36" spans="1:2" ht="45" x14ac:dyDescent="0.25">
      <c r="A36" s="39" t="s">
        <v>26</v>
      </c>
      <c r="B36" s="16"/>
    </row>
    <row r="37" spans="1:2" x14ac:dyDescent="0.25">
      <c r="A37" s="32" t="s">
        <v>42</v>
      </c>
      <c r="B37" s="68"/>
    </row>
    <row r="38" spans="1:2" ht="30" x14ac:dyDescent="0.25">
      <c r="A38" s="38" t="s">
        <v>27</v>
      </c>
      <c r="B38" s="16"/>
    </row>
    <row r="39" spans="1:2" x14ac:dyDescent="0.25">
      <c r="A39" s="34" t="s">
        <v>42</v>
      </c>
      <c r="B39" s="68"/>
    </row>
    <row r="40" spans="1:2" ht="45" x14ac:dyDescent="0.25">
      <c r="A40" s="39" t="s">
        <v>41</v>
      </c>
      <c r="B40" s="16"/>
    </row>
    <row r="41" spans="1:2" x14ac:dyDescent="0.25">
      <c r="A41" s="32" t="s">
        <v>42</v>
      </c>
      <c r="B41" s="68"/>
    </row>
    <row r="42" spans="1:2" x14ac:dyDescent="0.25">
      <c r="A42" s="40" t="s">
        <v>28</v>
      </c>
      <c r="B42" s="16"/>
    </row>
    <row r="43" spans="1:2" x14ac:dyDescent="0.25">
      <c r="A43" s="34" t="s">
        <v>42</v>
      </c>
      <c r="B43" s="68"/>
    </row>
    <row r="44" spans="1:2" ht="30" x14ac:dyDescent="0.25">
      <c r="A44" s="39" t="s">
        <v>29</v>
      </c>
      <c r="B44" s="16"/>
    </row>
    <row r="45" spans="1:2" x14ac:dyDescent="0.25">
      <c r="A45" s="32" t="s">
        <v>42</v>
      </c>
      <c r="B45" s="68"/>
    </row>
    <row r="46" spans="1:2" ht="30" x14ac:dyDescent="0.25">
      <c r="A46" s="38" t="s">
        <v>33</v>
      </c>
      <c r="B46" s="68"/>
    </row>
    <row r="47" spans="1:2" x14ac:dyDescent="0.25">
      <c r="A47" s="34" t="s">
        <v>42</v>
      </c>
      <c r="B47" s="68"/>
    </row>
    <row r="48" spans="1:2" ht="60" x14ac:dyDescent="0.25">
      <c r="A48" s="39" t="s">
        <v>59</v>
      </c>
      <c r="B48" s="68"/>
    </row>
    <row r="49" spans="1:2" x14ac:dyDescent="0.25">
      <c r="A49" s="32" t="s">
        <v>42</v>
      </c>
      <c r="B49" s="68"/>
    </row>
    <row r="50" spans="1:2" ht="30" x14ac:dyDescent="0.25">
      <c r="A50" s="38" t="s">
        <v>30</v>
      </c>
      <c r="B50" s="68"/>
    </row>
    <row r="51" spans="1:2" x14ac:dyDescent="0.25">
      <c r="A51" s="34" t="s">
        <v>42</v>
      </c>
      <c r="B51" s="68"/>
    </row>
    <row r="52" spans="1:2" x14ac:dyDescent="0.25">
      <c r="A52" s="39" t="s">
        <v>31</v>
      </c>
      <c r="B52" s="68"/>
    </row>
    <row r="53" spans="1:2" x14ac:dyDescent="0.25">
      <c r="A53" s="32" t="s">
        <v>42</v>
      </c>
      <c r="B53" s="68"/>
    </row>
    <row r="54" spans="1:2" ht="45" x14ac:dyDescent="0.25">
      <c r="A54" s="38" t="s">
        <v>32</v>
      </c>
      <c r="B54" s="68"/>
    </row>
    <row r="55" spans="1:2" x14ac:dyDescent="0.25">
      <c r="A55" s="34" t="s">
        <v>42</v>
      </c>
      <c r="B55" s="68"/>
    </row>
    <row r="56" spans="1:2" ht="18.75" x14ac:dyDescent="0.3">
      <c r="A56" s="62" t="s">
        <v>34</v>
      </c>
      <c r="B56" s="63"/>
    </row>
    <row r="57" spans="1:2" x14ac:dyDescent="0.25">
      <c r="A57" s="41" t="s">
        <v>10</v>
      </c>
      <c r="B57" s="14"/>
    </row>
    <row r="58" spans="1:2" ht="18.75" x14ac:dyDescent="0.3">
      <c r="A58" s="62" t="s">
        <v>11</v>
      </c>
      <c r="B58" s="63"/>
    </row>
    <row r="59" spans="1:2" x14ac:dyDescent="0.25">
      <c r="A59" s="42" t="s">
        <v>43</v>
      </c>
      <c r="B59" s="42"/>
    </row>
    <row r="60" spans="1:2" x14ac:dyDescent="0.25">
      <c r="A60" s="41" t="s">
        <v>2</v>
      </c>
      <c r="B60" s="2"/>
    </row>
    <row r="61" spans="1:2" x14ac:dyDescent="0.25">
      <c r="A61" s="43" t="s">
        <v>12</v>
      </c>
      <c r="B61" s="14"/>
    </row>
    <row r="62" spans="1:2" x14ac:dyDescent="0.25">
      <c r="A62" s="34" t="s">
        <v>60</v>
      </c>
      <c r="B62" s="7"/>
    </row>
    <row r="63" spans="1:2" x14ac:dyDescent="0.25">
      <c r="A63" s="44" t="s">
        <v>65</v>
      </c>
      <c r="B63" s="2"/>
    </row>
    <row r="64" spans="1:2" x14ac:dyDescent="0.25">
      <c r="A64" s="45" t="s">
        <v>12</v>
      </c>
      <c r="B64" s="14"/>
    </row>
    <row r="65" spans="1:2" x14ac:dyDescent="0.25">
      <c r="A65" s="32" t="s">
        <v>60</v>
      </c>
      <c r="B65" s="7"/>
    </row>
    <row r="66" spans="1:2" x14ac:dyDescent="0.25">
      <c r="A66" s="41" t="s">
        <v>65</v>
      </c>
      <c r="B66" s="2"/>
    </row>
    <row r="67" spans="1:2" s="47" customFormat="1" x14ac:dyDescent="0.25">
      <c r="A67" s="43" t="s">
        <v>12</v>
      </c>
      <c r="B67" s="14"/>
    </row>
    <row r="68" spans="1:2" x14ac:dyDescent="0.25">
      <c r="A68" s="34" t="s">
        <v>60</v>
      </c>
      <c r="B68" s="7"/>
    </row>
    <row r="69" spans="1:2" s="47" customFormat="1" x14ac:dyDescent="0.25">
      <c r="A69" s="42" t="s">
        <v>44</v>
      </c>
      <c r="B69" s="42"/>
    </row>
    <row r="70" spans="1:2" s="47" customFormat="1" x14ac:dyDescent="0.25">
      <c r="A70" s="46" t="s">
        <v>13</v>
      </c>
      <c r="B70" s="17"/>
    </row>
    <row r="71" spans="1:2" x14ac:dyDescent="0.25">
      <c r="A71" s="34" t="s">
        <v>61</v>
      </c>
      <c r="B71" s="7"/>
    </row>
    <row r="72" spans="1:2" x14ac:dyDescent="0.25">
      <c r="A72" s="34" t="s">
        <v>14</v>
      </c>
      <c r="B72" s="9"/>
    </row>
    <row r="73" spans="1:2" x14ac:dyDescent="0.25">
      <c r="A73" s="34" t="s">
        <v>62</v>
      </c>
      <c r="B73" s="9"/>
    </row>
    <row r="74" spans="1:2" x14ac:dyDescent="0.25">
      <c r="A74" s="48" t="s">
        <v>13</v>
      </c>
      <c r="B74" s="17"/>
    </row>
    <row r="75" spans="1:2" x14ac:dyDescent="0.25">
      <c r="A75" s="32" t="s">
        <v>61</v>
      </c>
      <c r="B75" s="7"/>
    </row>
    <row r="76" spans="1:2" x14ac:dyDescent="0.25">
      <c r="A76" s="32" t="s">
        <v>14</v>
      </c>
      <c r="B76" s="9"/>
    </row>
    <row r="77" spans="1:2" x14ac:dyDescent="0.25">
      <c r="A77" s="32" t="s">
        <v>62</v>
      </c>
      <c r="B77" s="9"/>
    </row>
    <row r="78" spans="1:2" x14ac:dyDescent="0.25">
      <c r="A78" s="46" t="s">
        <v>13</v>
      </c>
      <c r="B78" s="17"/>
    </row>
    <row r="79" spans="1:2" x14ac:dyDescent="0.25">
      <c r="A79" s="34" t="s">
        <v>61</v>
      </c>
      <c r="B79" s="7"/>
    </row>
    <row r="80" spans="1:2" x14ac:dyDescent="0.25">
      <c r="A80" s="34" t="s">
        <v>14</v>
      </c>
      <c r="B80" s="9"/>
    </row>
    <row r="81" spans="1:2" x14ac:dyDescent="0.25">
      <c r="A81" s="34" t="s">
        <v>62</v>
      </c>
      <c r="B81" s="9"/>
    </row>
    <row r="82" spans="1:2" ht="105" x14ac:dyDescent="0.25">
      <c r="A82" s="39" t="s">
        <v>63</v>
      </c>
      <c r="B82" s="16"/>
    </row>
    <row r="83" spans="1:2" ht="18.75" x14ac:dyDescent="0.3">
      <c r="A83" s="62" t="s">
        <v>15</v>
      </c>
      <c r="B83" s="63"/>
    </row>
    <row r="84" spans="1:2" ht="30" x14ac:dyDescent="0.25">
      <c r="A84" s="49" t="s">
        <v>47</v>
      </c>
      <c r="B84" s="16"/>
    </row>
    <row r="85" spans="1:2" x14ac:dyDescent="0.25">
      <c r="A85" s="34" t="s">
        <v>45</v>
      </c>
      <c r="B85" s="7"/>
    </row>
    <row r="86" spans="1:2" x14ac:dyDescent="0.25">
      <c r="A86" s="34" t="s">
        <v>46</v>
      </c>
      <c r="B86" s="16"/>
    </row>
    <row r="87" spans="1:2" x14ac:dyDescent="0.25">
      <c r="A87" s="34" t="s">
        <v>80</v>
      </c>
      <c r="B87" s="16"/>
    </row>
    <row r="88" spans="1:2" ht="30" x14ac:dyDescent="0.25">
      <c r="A88" s="39" t="s">
        <v>48</v>
      </c>
      <c r="B88" s="16"/>
    </row>
    <row r="89" spans="1:2" x14ac:dyDescent="0.25">
      <c r="A89" s="32" t="s">
        <v>45</v>
      </c>
      <c r="B89" s="7"/>
    </row>
    <row r="90" spans="1:2" x14ac:dyDescent="0.25">
      <c r="A90" s="32" t="s">
        <v>46</v>
      </c>
      <c r="B90" s="16"/>
    </row>
    <row r="91" spans="1:2" x14ac:dyDescent="0.25">
      <c r="A91" s="34" t="s">
        <v>80</v>
      </c>
      <c r="B91" s="16"/>
    </row>
    <row r="92" spans="1:2" ht="30" x14ac:dyDescent="0.25">
      <c r="A92" s="49" t="s">
        <v>49</v>
      </c>
      <c r="B92" s="16"/>
    </row>
    <row r="93" spans="1:2" x14ac:dyDescent="0.25">
      <c r="A93" s="34" t="s">
        <v>45</v>
      </c>
      <c r="B93" s="7"/>
    </row>
    <row r="94" spans="1:2" x14ac:dyDescent="0.25">
      <c r="A94" s="34" t="s">
        <v>46</v>
      </c>
      <c r="B94" s="16"/>
    </row>
    <row r="95" spans="1:2" x14ac:dyDescent="0.25">
      <c r="A95" s="34" t="s">
        <v>80</v>
      </c>
      <c r="B95" s="16"/>
    </row>
    <row r="96" spans="1:2" x14ac:dyDescent="0.25">
      <c r="A96" s="50" t="s">
        <v>50</v>
      </c>
      <c r="B96" s="16"/>
    </row>
    <row r="97" spans="1:2" x14ac:dyDescent="0.25">
      <c r="A97" s="32" t="s">
        <v>45</v>
      </c>
      <c r="B97" s="7"/>
    </row>
    <row r="98" spans="1:2" x14ac:dyDescent="0.25">
      <c r="A98" s="32" t="s">
        <v>46</v>
      </c>
      <c r="B98" s="16"/>
    </row>
    <row r="99" spans="1:2" x14ac:dyDescent="0.25">
      <c r="A99" s="34" t="s">
        <v>80</v>
      </c>
      <c r="B99" s="16"/>
    </row>
    <row r="100" spans="1:2" x14ac:dyDescent="0.25">
      <c r="A100" s="51" t="s">
        <v>143</v>
      </c>
      <c r="B100" s="16"/>
    </row>
    <row r="101" spans="1:2" x14ac:dyDescent="0.25">
      <c r="A101" s="34" t="s">
        <v>51</v>
      </c>
      <c r="B101" s="7"/>
    </row>
    <row r="102" spans="1:2" x14ac:dyDescent="0.25">
      <c r="A102" s="34" t="s">
        <v>46</v>
      </c>
      <c r="B102" s="16"/>
    </row>
    <row r="103" spans="1:2" ht="18.75" x14ac:dyDescent="0.3">
      <c r="A103" s="62" t="s">
        <v>36</v>
      </c>
      <c r="B103" s="63"/>
    </row>
    <row r="104" spans="1:2" x14ac:dyDescent="0.25">
      <c r="A104" s="52" t="s">
        <v>54</v>
      </c>
      <c r="B104" s="8"/>
    </row>
    <row r="105" spans="1:2" x14ac:dyDescent="0.25">
      <c r="A105" s="53" t="s">
        <v>66</v>
      </c>
      <c r="B105" s="8"/>
    </row>
    <row r="106" spans="1:2" x14ac:dyDescent="0.25">
      <c r="A106" s="45" t="s">
        <v>16</v>
      </c>
      <c r="B106" s="8"/>
    </row>
    <row r="107" spans="1:2" x14ac:dyDescent="0.25">
      <c r="A107" s="54" t="s">
        <v>66</v>
      </c>
      <c r="B107" s="8"/>
    </row>
    <row r="108" spans="1:2" x14ac:dyDescent="0.25">
      <c r="A108" s="55" t="s">
        <v>16</v>
      </c>
      <c r="B108" s="8"/>
    </row>
    <row r="109" spans="1:2" x14ac:dyDescent="0.25">
      <c r="A109" s="53" t="s">
        <v>66</v>
      </c>
      <c r="B109" s="8"/>
    </row>
    <row r="110" spans="1:2" x14ac:dyDescent="0.25">
      <c r="A110" s="45" t="s">
        <v>16</v>
      </c>
      <c r="B110" s="8"/>
    </row>
    <row r="111" spans="1:2" x14ac:dyDescent="0.25">
      <c r="A111" s="52" t="s">
        <v>53</v>
      </c>
      <c r="B111" s="8"/>
    </row>
    <row r="112" spans="1:2" ht="18.75" x14ac:dyDescent="0.3">
      <c r="A112" s="62" t="s">
        <v>37</v>
      </c>
      <c r="B112" s="63"/>
    </row>
    <row r="113" spans="1:2" x14ac:dyDescent="0.25">
      <c r="A113" s="54" t="s">
        <v>17</v>
      </c>
      <c r="B113" s="8"/>
    </row>
    <row r="114" spans="1:2" ht="18.75" x14ac:dyDescent="0.3">
      <c r="A114" s="62" t="s">
        <v>38</v>
      </c>
      <c r="B114" s="63"/>
    </row>
    <row r="115" spans="1:2" x14ac:dyDescent="0.25">
      <c r="A115" s="56" t="s">
        <v>39</v>
      </c>
      <c r="B115" s="14"/>
    </row>
    <row r="116" spans="1:2" x14ac:dyDescent="0.25">
      <c r="A116" s="57" t="s">
        <v>64</v>
      </c>
      <c r="B116" s="14"/>
    </row>
    <row r="117" spans="1:2" x14ac:dyDescent="0.25">
      <c r="A117" s="58" t="s">
        <v>82</v>
      </c>
      <c r="B117" s="9"/>
    </row>
    <row r="118" spans="1:2" x14ac:dyDescent="0.25">
      <c r="A118" s="58" t="s">
        <v>82</v>
      </c>
      <c r="B118" s="9"/>
    </row>
    <row r="119" spans="1:2" x14ac:dyDescent="0.25">
      <c r="A119" s="58" t="s">
        <v>82</v>
      </c>
      <c r="B119" s="9"/>
    </row>
    <row r="120" spans="1:2" x14ac:dyDescent="0.25">
      <c r="A120" s="58" t="s">
        <v>82</v>
      </c>
      <c r="B120" s="9"/>
    </row>
    <row r="121" spans="1:2" x14ac:dyDescent="0.25">
      <c r="A121" s="58" t="s">
        <v>82</v>
      </c>
      <c r="B121" s="9"/>
    </row>
    <row r="122" spans="1:2" x14ac:dyDescent="0.25">
      <c r="A122" s="58" t="s">
        <v>82</v>
      </c>
      <c r="B122" s="9"/>
    </row>
    <row r="123" spans="1:2" x14ac:dyDescent="0.25">
      <c r="A123" s="58" t="s">
        <v>82</v>
      </c>
      <c r="B123" s="9"/>
    </row>
    <row r="124" spans="1:2" x14ac:dyDescent="0.25">
      <c r="A124" s="58" t="s">
        <v>82</v>
      </c>
      <c r="B124" s="9"/>
    </row>
    <row r="125" spans="1:2" x14ac:dyDescent="0.25">
      <c r="A125" s="58" t="s">
        <v>82</v>
      </c>
      <c r="B125" s="9"/>
    </row>
    <row r="126" spans="1:2" x14ac:dyDescent="0.25">
      <c r="A126" s="58" t="s">
        <v>82</v>
      </c>
      <c r="B126" s="9"/>
    </row>
    <row r="127" spans="1:2" ht="75" x14ac:dyDescent="0.25">
      <c r="A127" s="136" t="s">
        <v>131</v>
      </c>
      <c r="B127" s="14"/>
    </row>
    <row r="128" spans="1:2" ht="120" x14ac:dyDescent="0.25">
      <c r="A128" s="137" t="s">
        <v>132</v>
      </c>
      <c r="B128" s="14"/>
    </row>
    <row r="129" spans="1:2" ht="28.5" customHeight="1" x14ac:dyDescent="0.3">
      <c r="A129" s="62" t="s">
        <v>40</v>
      </c>
      <c r="B129" s="63"/>
    </row>
    <row r="130" spans="1:2" ht="45" x14ac:dyDescent="0.25">
      <c r="A130" s="59" t="s">
        <v>67</v>
      </c>
      <c r="B130" s="19"/>
    </row>
    <row r="131" spans="1:2" ht="18.75" x14ac:dyDescent="0.3">
      <c r="A131" s="62" t="s">
        <v>126</v>
      </c>
      <c r="B131" s="63"/>
    </row>
    <row r="132" spans="1:2" ht="45" x14ac:dyDescent="0.25">
      <c r="A132" s="59" t="s">
        <v>127</v>
      </c>
      <c r="B132" s="14"/>
    </row>
    <row r="133" spans="1:2" ht="18.75" x14ac:dyDescent="0.3">
      <c r="A133" s="62" t="s">
        <v>125</v>
      </c>
      <c r="B133" s="63"/>
    </row>
    <row r="134" spans="1:2" ht="45" x14ac:dyDescent="0.25">
      <c r="A134" s="59" t="s">
        <v>136</v>
      </c>
      <c r="B134" s="14"/>
    </row>
  </sheetData>
  <sheetProtection password="9CC1" sheet="1" objects="1" scenarios="1" formatRows="0"/>
  <dataConsolidate/>
  <dataValidations count="17">
    <dataValidation type="list" allowBlank="1" showInputMessage="1" showErrorMessage="1" sqref="B18">
      <formula1>"Magistrato, Professore universitario/associato, Altro"</formula1>
    </dataValidation>
    <dataValidation type="list" allowBlank="1" showInputMessage="1" showErrorMessage="1" sqref="B127:B128 B115 B132 B134 B22 B92 B96 B100 B34 B36 B38 B40 B42 B44 B46 B48 B50 B52 B54 B30 B28 B26 B24 B88 B84">
      <formula1>"Sì,No"</formula1>
    </dataValidation>
    <dataValidation type="whole" operator="greaterThanOrEqual" allowBlank="1" showInputMessage="1" showErrorMessage="1" error="inserire numeri interi" sqref="B116">
      <formula1>1</formula1>
    </dataValidation>
    <dataValidation type="list" allowBlank="1" showInputMessage="1" showErrorMessage="1" sqref="B63 B66">
      <formula1>"Laurea specialistica/magistrale,Laurea a ciclo unico,Laurea vecchio ordinamento,Titolo equivalente a laurea rilasciata in Paese UE,-"</formula1>
    </dataValidation>
    <dataValidation type="list" allowBlank="1" showInputMessage="1" showErrorMessage="1" sqref="B70 B74 B78">
      <formula1>"Dottorato di ricerca,Master II livello,Corso di specializzazione di durata superiore ad un anno,Altro titolo di specializzazione,-"</formula1>
    </dataValidation>
    <dataValidation type="list" allowBlank="1" showInputMessage="1" showErrorMessage="1" sqref="B16">
      <formula1>"Austria,Belgio, Bulgaria,Cipro,Estonia,Finlandia,Francia,Germania,Irlanda,Italia,Lettonia,Lituania,Lussemburgo,Malta,Paesi Bassi,Polonia,Portogallo,Regno Unito,Repubblica Ceca,Romania,Slovacchia,Slovenia,Spagna,Svezia,Ungheria,"</formula1>
    </dataValidation>
    <dataValidation type="date" allowBlank="1" showInputMessage="1" showErrorMessage="1" sqref="B17">
      <formula1>1</formula1>
      <formula2>41639</formula2>
    </dataValidation>
    <dataValidation type="list" allowBlank="1" showInputMessage="1" showErrorMessage="1" sqref="B20">
      <formula1>"Maschile,Femminile"</formula1>
    </dataValidation>
    <dataValidation type="list" allowBlank="1" showInputMessage="1" showErrorMessage="1" sqref="B57">
      <formula1>"Attualmente dirigente dell'amministrazione,Attualmente dipendente non dirigente dell'amministrazione,Ex-dirigente dell'amministrazione,Ex-dipendente non dirigente dell'amminisrtazione,Nessun precedente rapporto d'impiego con l'amministrazione"</formula1>
    </dataValidation>
    <dataValidation type="list" allowBlank="1" showInputMessage="1" showErrorMessage="1" sqref="B60">
      <formula1>"Laurea specialistica/magistrale,Laurea a ciclo unico,Laurea vecchio ordinamento,Titolo equivalente a laurea rilasciata in Paese UE"</formula1>
    </dataValidation>
    <dataValidation type="whole" operator="greaterThanOrEqual" allowBlank="1" showInputMessage="1" showErrorMessage="1" error="Inserire solo numeri interi" sqref="B82 B86 B90 B94 B102 B98">
      <formula1>1</formula1>
    </dataValidation>
    <dataValidation type="list" allowBlank="1" showInputMessage="1" showErrorMessage="1" sqref="B106 B110:B111 B108">
      <formula1>"livello base,livello medio,livello alto,-"</formula1>
    </dataValidation>
    <dataValidation type="list" allowBlank="1" showInputMessage="1" showErrorMessage="1" sqref="B113 B104">
      <formula1>"livello base,livello medio,livello alto"</formula1>
    </dataValidation>
    <dataValidation type="whole" operator="greaterThanOrEqual" allowBlank="1" showInputMessage="1" showErrorMessage="1" sqref="B130">
      <formula1>1</formula1>
    </dataValidation>
    <dataValidation type="list" allowBlank="1" showInputMessage="1" showErrorMessage="1" sqref="B87 B95 B91 B99">
      <formula1>"Pubblico,Privato"</formula1>
    </dataValidation>
    <dataValidation type="list" allowBlank="1" showInputMessage="1" showErrorMessage="1" sqref="B12">
      <formula1>"Nuova Nomina, Rinnovo, Sostituzione"</formula1>
    </dataValidation>
    <dataValidation type="list" allowBlank="1" showInputMessage="1" showErrorMessage="1" sqref="B61 B64 B67">
      <formula1>"Scienze economiche (incluso Economia e commercio) e statistiche,Giurisprudenza,Scienze politiche,Ingegneria gestionale, Altra Laurea in discipline attinenti alle specificità amm.ne,Altra Laurea in discipline NON attinenti alle specificità amm.ne"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2" orientation="portrait" copies="2" r:id="rId1"/>
  <rowBreaks count="1" manualBreakCount="1">
    <brk id="57" max="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F134"/>
  <sheetViews>
    <sheetView topLeftCell="A55" zoomScaleSheetLayoutView="100" workbookViewId="0">
      <selection activeCell="L27" sqref="L27"/>
    </sheetView>
  </sheetViews>
  <sheetFormatPr defaultColWidth="9.140625" defaultRowHeight="15" x14ac:dyDescent="0.25"/>
  <cols>
    <col min="1" max="1" width="61.140625" style="22" customWidth="1"/>
    <col min="2" max="2" width="63" style="22" customWidth="1"/>
    <col min="3" max="16384" width="9.140625" style="22"/>
  </cols>
  <sheetData>
    <row r="1" spans="1:6" ht="34.5" x14ac:dyDescent="0.3">
      <c r="A1" s="67" t="s">
        <v>81</v>
      </c>
      <c r="B1" s="65"/>
    </row>
    <row r="3" spans="1:6" ht="18.75" x14ac:dyDescent="0.3">
      <c r="A3" s="62" t="s">
        <v>3</v>
      </c>
      <c r="B3" s="63"/>
    </row>
    <row r="4" spans="1:6" x14ac:dyDescent="0.25">
      <c r="A4" s="23" t="s">
        <v>4</v>
      </c>
      <c r="B4" s="24" t="str">
        <f>IF('Dati Amministrazione'!B4="","compilare foglio 'Dati Amministrazione'",'Dati Amministrazione'!B4)</f>
        <v>Ente per la gestione accentrata dei servizi condivisi</v>
      </c>
    </row>
    <row r="5" spans="1:6" ht="18.75" x14ac:dyDescent="0.3">
      <c r="A5" s="62" t="s">
        <v>5</v>
      </c>
      <c r="B5" s="63"/>
    </row>
    <row r="6" spans="1:6" x14ac:dyDescent="0.25">
      <c r="A6" s="25" t="s">
        <v>6</v>
      </c>
      <c r="B6" s="24" t="str">
        <f>IF(AND('Dati Amministrazione'!B6="",'Dati Amministrazione'!B7="",'Dati Amministrazione'!B8=""),"compilare foglio 'Dati Amministrazione'",IF('Dati Amministrazione'!B6="","",'Dati Amministrazione'!B6))</f>
        <v/>
      </c>
    </row>
    <row r="7" spans="1:6" x14ac:dyDescent="0.25">
      <c r="A7" s="25" t="s">
        <v>70</v>
      </c>
      <c r="B7" s="24" t="str">
        <f>IF(AND('Dati Amministrazione'!B6="",'Dati Amministrazione'!B7="",'Dati Amministrazione'!B8=""),"compilare foglio 'Dati Amministrazione'",IF('Dati Amministrazione'!B7="","",'Dati Amministrazione'!B7))</f>
        <v/>
      </c>
    </row>
    <row r="8" spans="1:6" x14ac:dyDescent="0.25">
      <c r="A8" s="26" t="s">
        <v>7</v>
      </c>
      <c r="B8" s="24" t="str">
        <f>IF(AND('Dati Amministrazione'!B6="",'Dati Amministrazione'!B7="",'Dati Amministrazione'!B8=""),"compilare foglio 'Dati Amministrazione'",IF('Dati Amministrazione'!B8="","",'Dati Amministrazione'!B8))</f>
        <v>Ente del Servizio Sanitario Regionale - Friuli Venezia Giulia</v>
      </c>
      <c r="F8" s="27"/>
    </row>
    <row r="9" spans="1:6" ht="18.75" x14ac:dyDescent="0.3">
      <c r="A9" s="62" t="s">
        <v>19</v>
      </c>
      <c r="B9" s="63"/>
    </row>
    <row r="10" spans="1:6" x14ac:dyDescent="0.25">
      <c r="A10" s="28" t="s">
        <v>20</v>
      </c>
      <c r="B10" s="24" t="str">
        <f>IF('Dati Amministrazione'!B12="","compilare foglio 'Dati Amministrazione'",'Dati Amministrazione'!B12)</f>
        <v>Direttore Generale</v>
      </c>
    </row>
    <row r="11" spans="1:6" ht="18.75" x14ac:dyDescent="0.3">
      <c r="A11" s="62" t="s">
        <v>55</v>
      </c>
      <c r="B11" s="63"/>
    </row>
    <row r="12" spans="1:6" x14ac:dyDescent="0.25">
      <c r="A12" s="28" t="s">
        <v>137</v>
      </c>
      <c r="B12" s="12"/>
    </row>
    <row r="13" spans="1:6" ht="18.75" x14ac:dyDescent="0.3">
      <c r="A13" s="62" t="s">
        <v>18</v>
      </c>
      <c r="B13" s="63"/>
    </row>
    <row r="14" spans="1:6" x14ac:dyDescent="0.25">
      <c r="A14" s="29" t="s">
        <v>57</v>
      </c>
      <c r="B14" s="14"/>
    </row>
    <row r="15" spans="1:6" x14ac:dyDescent="0.25">
      <c r="A15" s="29" t="s">
        <v>58</v>
      </c>
      <c r="B15" s="15"/>
    </row>
    <row r="16" spans="1:6" x14ac:dyDescent="0.25">
      <c r="A16" s="29" t="s">
        <v>0</v>
      </c>
      <c r="B16" s="15"/>
    </row>
    <row r="17" spans="1:2" x14ac:dyDescent="0.25">
      <c r="A17" s="30" t="s">
        <v>35</v>
      </c>
      <c r="B17" s="6"/>
    </row>
    <row r="18" spans="1:2" x14ac:dyDescent="0.25">
      <c r="A18" s="29" t="str">
        <f ca="1">IF(AND('Componente N 3'!B17&lt;&gt;"",(TODAY()-'Componente N 3'!B17)/365&gt;65),"Età superiore a 65. Indicare professione--&gt;"," ")</f>
        <v xml:space="preserve"> </v>
      </c>
      <c r="B18" s="66"/>
    </row>
    <row r="19" spans="1:2" x14ac:dyDescent="0.25">
      <c r="A19" s="30" t="s">
        <v>142</v>
      </c>
      <c r="B19" s="66"/>
    </row>
    <row r="20" spans="1:2" x14ac:dyDescent="0.25">
      <c r="A20" s="30" t="s">
        <v>1</v>
      </c>
      <c r="B20" s="2"/>
    </row>
    <row r="21" spans="1:2" ht="18.75" x14ac:dyDescent="0.3">
      <c r="A21" s="62" t="s">
        <v>8</v>
      </c>
      <c r="B21" s="63"/>
    </row>
    <row r="22" spans="1:2" x14ac:dyDescent="0.25">
      <c r="A22" s="31" t="s">
        <v>21</v>
      </c>
      <c r="B22" s="16"/>
    </row>
    <row r="23" spans="1:2" x14ac:dyDescent="0.25">
      <c r="A23" s="32" t="s">
        <v>42</v>
      </c>
      <c r="B23" s="68"/>
    </row>
    <row r="24" spans="1:2" x14ac:dyDescent="0.25">
      <c r="A24" s="33" t="s">
        <v>22</v>
      </c>
      <c r="B24" s="16"/>
    </row>
    <row r="25" spans="1:2" x14ac:dyDescent="0.25">
      <c r="A25" s="34" t="s">
        <v>42</v>
      </c>
      <c r="B25" s="68"/>
    </row>
    <row r="26" spans="1:2" ht="45" x14ac:dyDescent="0.25">
      <c r="A26" s="35" t="s">
        <v>23</v>
      </c>
      <c r="B26" s="16"/>
    </row>
    <row r="27" spans="1:2" x14ac:dyDescent="0.25">
      <c r="A27" s="32" t="s">
        <v>42</v>
      </c>
      <c r="B27" s="68"/>
    </row>
    <row r="28" spans="1:2" ht="45" x14ac:dyDescent="0.25">
      <c r="A28" s="36" t="s">
        <v>24</v>
      </c>
      <c r="B28" s="16"/>
    </row>
    <row r="29" spans="1:2" x14ac:dyDescent="0.25">
      <c r="A29" s="34" t="s">
        <v>42</v>
      </c>
      <c r="B29" s="68"/>
    </row>
    <row r="30" spans="1:2" x14ac:dyDescent="0.25">
      <c r="A30" s="37" t="s">
        <v>78</v>
      </c>
      <c r="B30" s="16"/>
    </row>
    <row r="31" spans="1:2" x14ac:dyDescent="0.25">
      <c r="A31" s="69" t="s">
        <v>42</v>
      </c>
      <c r="B31" s="68"/>
    </row>
    <row r="32" spans="1:2" x14ac:dyDescent="0.25">
      <c r="A32" s="71" t="s">
        <v>79</v>
      </c>
      <c r="B32" s="70"/>
    </row>
    <row r="33" spans="1:2" ht="30" customHeight="1" x14ac:dyDescent="0.3">
      <c r="A33" s="62" t="s">
        <v>9</v>
      </c>
      <c r="B33" s="63"/>
    </row>
    <row r="34" spans="1:2" ht="45" x14ac:dyDescent="0.25">
      <c r="A34" s="38" t="s">
        <v>25</v>
      </c>
      <c r="B34" s="16"/>
    </row>
    <row r="35" spans="1:2" ht="30.75" customHeight="1" x14ac:dyDescent="0.25">
      <c r="A35" s="34" t="s">
        <v>42</v>
      </c>
      <c r="B35" s="68"/>
    </row>
    <row r="36" spans="1:2" ht="45" x14ac:dyDescent="0.25">
      <c r="A36" s="39" t="s">
        <v>26</v>
      </c>
      <c r="B36" s="16"/>
    </row>
    <row r="37" spans="1:2" x14ac:dyDescent="0.25">
      <c r="A37" s="32" t="s">
        <v>42</v>
      </c>
      <c r="B37" s="68"/>
    </row>
    <row r="38" spans="1:2" ht="30" x14ac:dyDescent="0.25">
      <c r="A38" s="38" t="s">
        <v>27</v>
      </c>
      <c r="B38" s="16"/>
    </row>
    <row r="39" spans="1:2" x14ac:dyDescent="0.25">
      <c r="A39" s="34" t="s">
        <v>42</v>
      </c>
      <c r="B39" s="68"/>
    </row>
    <row r="40" spans="1:2" ht="45" x14ac:dyDescent="0.25">
      <c r="A40" s="39" t="s">
        <v>41</v>
      </c>
      <c r="B40" s="16"/>
    </row>
    <row r="41" spans="1:2" x14ac:dyDescent="0.25">
      <c r="A41" s="32" t="s">
        <v>42</v>
      </c>
      <c r="B41" s="68"/>
    </row>
    <row r="42" spans="1:2" x14ac:dyDescent="0.25">
      <c r="A42" s="40" t="s">
        <v>28</v>
      </c>
      <c r="B42" s="16"/>
    </row>
    <row r="43" spans="1:2" x14ac:dyDescent="0.25">
      <c r="A43" s="34" t="s">
        <v>42</v>
      </c>
      <c r="B43" s="68"/>
    </row>
    <row r="44" spans="1:2" ht="30" x14ac:dyDescent="0.25">
      <c r="A44" s="39" t="s">
        <v>29</v>
      </c>
      <c r="B44" s="16"/>
    </row>
    <row r="45" spans="1:2" x14ac:dyDescent="0.25">
      <c r="A45" s="32" t="s">
        <v>42</v>
      </c>
      <c r="B45" s="68"/>
    </row>
    <row r="46" spans="1:2" ht="30" x14ac:dyDescent="0.25">
      <c r="A46" s="38" t="s">
        <v>33</v>
      </c>
      <c r="B46" s="16"/>
    </row>
    <row r="47" spans="1:2" x14ac:dyDescent="0.25">
      <c r="A47" s="34" t="s">
        <v>42</v>
      </c>
      <c r="B47" s="68"/>
    </row>
    <row r="48" spans="1:2" ht="60" x14ac:dyDescent="0.25">
      <c r="A48" s="39" t="s">
        <v>59</v>
      </c>
      <c r="B48" s="16"/>
    </row>
    <row r="49" spans="1:2" x14ac:dyDescent="0.25">
      <c r="A49" s="32" t="s">
        <v>42</v>
      </c>
      <c r="B49" s="68"/>
    </row>
    <row r="50" spans="1:2" ht="30" x14ac:dyDescent="0.25">
      <c r="A50" s="38" t="s">
        <v>30</v>
      </c>
      <c r="B50" s="16"/>
    </row>
    <row r="51" spans="1:2" x14ac:dyDescent="0.25">
      <c r="A51" s="34" t="s">
        <v>42</v>
      </c>
      <c r="B51" s="68"/>
    </row>
    <row r="52" spans="1:2" x14ac:dyDescent="0.25">
      <c r="A52" s="39" t="s">
        <v>31</v>
      </c>
      <c r="B52" s="18"/>
    </row>
    <row r="53" spans="1:2" x14ac:dyDescent="0.25">
      <c r="A53" s="32" t="s">
        <v>42</v>
      </c>
      <c r="B53" s="68"/>
    </row>
    <row r="54" spans="1:2" ht="45" x14ac:dyDescent="0.25">
      <c r="A54" s="38" t="s">
        <v>32</v>
      </c>
      <c r="B54" s="16"/>
    </row>
    <row r="55" spans="1:2" x14ac:dyDescent="0.25">
      <c r="A55" s="34" t="s">
        <v>42</v>
      </c>
      <c r="B55" s="68"/>
    </row>
    <row r="56" spans="1:2" ht="18.75" x14ac:dyDescent="0.3">
      <c r="A56" s="62" t="s">
        <v>34</v>
      </c>
      <c r="B56" s="63"/>
    </row>
    <row r="57" spans="1:2" x14ac:dyDescent="0.25">
      <c r="A57" s="41" t="s">
        <v>10</v>
      </c>
      <c r="B57" s="14"/>
    </row>
    <row r="58" spans="1:2" ht="18.75" x14ac:dyDescent="0.3">
      <c r="A58" s="62" t="s">
        <v>11</v>
      </c>
      <c r="B58" s="63"/>
    </row>
    <row r="59" spans="1:2" x14ac:dyDescent="0.25">
      <c r="A59" s="42" t="s">
        <v>43</v>
      </c>
      <c r="B59" s="42"/>
    </row>
    <row r="60" spans="1:2" x14ac:dyDescent="0.25">
      <c r="A60" s="41" t="s">
        <v>2</v>
      </c>
      <c r="B60" s="2"/>
    </row>
    <row r="61" spans="1:2" x14ac:dyDescent="0.25">
      <c r="A61" s="43" t="s">
        <v>12</v>
      </c>
      <c r="B61" s="14"/>
    </row>
    <row r="62" spans="1:2" x14ac:dyDescent="0.25">
      <c r="A62" s="34" t="s">
        <v>60</v>
      </c>
      <c r="B62" s="17"/>
    </row>
    <row r="63" spans="1:2" x14ac:dyDescent="0.25">
      <c r="A63" s="44" t="s">
        <v>65</v>
      </c>
      <c r="B63" s="2"/>
    </row>
    <row r="64" spans="1:2" x14ac:dyDescent="0.25">
      <c r="A64" s="45" t="s">
        <v>12</v>
      </c>
      <c r="B64" s="14"/>
    </row>
    <row r="65" spans="1:2" x14ac:dyDescent="0.25">
      <c r="A65" s="32" t="s">
        <v>60</v>
      </c>
      <c r="B65" s="7"/>
    </row>
    <row r="66" spans="1:2" x14ac:dyDescent="0.25">
      <c r="A66" s="41" t="s">
        <v>65</v>
      </c>
      <c r="B66" s="2"/>
    </row>
    <row r="67" spans="1:2" s="47" customFormat="1" x14ac:dyDescent="0.25">
      <c r="A67" s="43" t="s">
        <v>12</v>
      </c>
      <c r="B67" s="14"/>
    </row>
    <row r="68" spans="1:2" x14ac:dyDescent="0.25">
      <c r="A68" s="34" t="s">
        <v>60</v>
      </c>
      <c r="B68" s="7"/>
    </row>
    <row r="69" spans="1:2" s="47" customFormat="1" x14ac:dyDescent="0.25">
      <c r="A69" s="42" t="s">
        <v>44</v>
      </c>
      <c r="B69" s="42"/>
    </row>
    <row r="70" spans="1:2" s="47" customFormat="1" x14ac:dyDescent="0.25">
      <c r="A70" s="46" t="s">
        <v>13</v>
      </c>
      <c r="B70" s="17"/>
    </row>
    <row r="71" spans="1:2" x14ac:dyDescent="0.25">
      <c r="A71" s="34" t="s">
        <v>61</v>
      </c>
      <c r="B71" s="7"/>
    </row>
    <row r="72" spans="1:2" x14ac:dyDescent="0.25">
      <c r="A72" s="34" t="s">
        <v>14</v>
      </c>
      <c r="B72" s="9"/>
    </row>
    <row r="73" spans="1:2" x14ac:dyDescent="0.25">
      <c r="A73" s="34" t="s">
        <v>62</v>
      </c>
      <c r="B73" s="9"/>
    </row>
    <row r="74" spans="1:2" x14ac:dyDescent="0.25">
      <c r="A74" s="48" t="s">
        <v>13</v>
      </c>
      <c r="B74" s="17"/>
    </row>
    <row r="75" spans="1:2" x14ac:dyDescent="0.25">
      <c r="A75" s="32" t="s">
        <v>61</v>
      </c>
      <c r="B75" s="7"/>
    </row>
    <row r="76" spans="1:2" x14ac:dyDescent="0.25">
      <c r="A76" s="32" t="s">
        <v>14</v>
      </c>
      <c r="B76" s="9"/>
    </row>
    <row r="77" spans="1:2" x14ac:dyDescent="0.25">
      <c r="A77" s="32" t="s">
        <v>62</v>
      </c>
      <c r="B77" s="9"/>
    </row>
    <row r="78" spans="1:2" x14ac:dyDescent="0.25">
      <c r="A78" s="46" t="s">
        <v>13</v>
      </c>
      <c r="B78" s="17"/>
    </row>
    <row r="79" spans="1:2" x14ac:dyDescent="0.25">
      <c r="A79" s="34" t="s">
        <v>61</v>
      </c>
      <c r="B79" s="7"/>
    </row>
    <row r="80" spans="1:2" x14ac:dyDescent="0.25">
      <c r="A80" s="34" t="s">
        <v>14</v>
      </c>
      <c r="B80" s="9"/>
    </row>
    <row r="81" spans="1:2" x14ac:dyDescent="0.25">
      <c r="A81" s="34" t="s">
        <v>62</v>
      </c>
      <c r="B81" s="9"/>
    </row>
    <row r="82" spans="1:2" ht="105" x14ac:dyDescent="0.25">
      <c r="A82" s="39" t="s">
        <v>63</v>
      </c>
      <c r="B82" s="16"/>
    </row>
    <row r="83" spans="1:2" ht="18.75" x14ac:dyDescent="0.3">
      <c r="A83" s="62" t="s">
        <v>15</v>
      </c>
      <c r="B83" s="63"/>
    </row>
    <row r="84" spans="1:2" ht="30" x14ac:dyDescent="0.25">
      <c r="A84" s="49" t="s">
        <v>47</v>
      </c>
      <c r="B84" s="16"/>
    </row>
    <row r="85" spans="1:2" x14ac:dyDescent="0.25">
      <c r="A85" s="34" t="s">
        <v>45</v>
      </c>
      <c r="B85" s="7"/>
    </row>
    <row r="86" spans="1:2" x14ac:dyDescent="0.25">
      <c r="A86" s="34" t="s">
        <v>46</v>
      </c>
      <c r="B86" s="16"/>
    </row>
    <row r="87" spans="1:2" x14ac:dyDescent="0.25">
      <c r="A87" s="34" t="s">
        <v>80</v>
      </c>
      <c r="B87" s="16"/>
    </row>
    <row r="88" spans="1:2" ht="30" x14ac:dyDescent="0.25">
      <c r="A88" s="39" t="s">
        <v>48</v>
      </c>
      <c r="B88" s="16"/>
    </row>
    <row r="89" spans="1:2" x14ac:dyDescent="0.25">
      <c r="A89" s="32" t="s">
        <v>45</v>
      </c>
      <c r="B89" s="7"/>
    </row>
    <row r="90" spans="1:2" x14ac:dyDescent="0.25">
      <c r="A90" s="32" t="s">
        <v>46</v>
      </c>
      <c r="B90" s="16"/>
    </row>
    <row r="91" spans="1:2" x14ac:dyDescent="0.25">
      <c r="A91" s="34" t="s">
        <v>80</v>
      </c>
      <c r="B91" s="16"/>
    </row>
    <row r="92" spans="1:2" ht="30" x14ac:dyDescent="0.25">
      <c r="A92" s="49" t="s">
        <v>49</v>
      </c>
      <c r="B92" s="16"/>
    </row>
    <row r="93" spans="1:2" x14ac:dyDescent="0.25">
      <c r="A93" s="34" t="s">
        <v>45</v>
      </c>
      <c r="B93" s="7"/>
    </row>
    <row r="94" spans="1:2" x14ac:dyDescent="0.25">
      <c r="A94" s="34" t="s">
        <v>46</v>
      </c>
      <c r="B94" s="16"/>
    </row>
    <row r="95" spans="1:2" x14ac:dyDescent="0.25">
      <c r="A95" s="34" t="s">
        <v>80</v>
      </c>
      <c r="B95" s="16"/>
    </row>
    <row r="96" spans="1:2" x14ac:dyDescent="0.25">
      <c r="A96" s="50" t="s">
        <v>50</v>
      </c>
      <c r="B96" s="16"/>
    </row>
    <row r="97" spans="1:2" x14ac:dyDescent="0.25">
      <c r="A97" s="32" t="s">
        <v>45</v>
      </c>
      <c r="B97" s="7"/>
    </row>
    <row r="98" spans="1:2" x14ac:dyDescent="0.25">
      <c r="A98" s="32" t="s">
        <v>46</v>
      </c>
      <c r="B98" s="16"/>
    </row>
    <row r="99" spans="1:2" x14ac:dyDescent="0.25">
      <c r="A99" s="34" t="s">
        <v>80</v>
      </c>
      <c r="B99" s="16"/>
    </row>
    <row r="100" spans="1:2" x14ac:dyDescent="0.25">
      <c r="A100" s="51" t="s">
        <v>143</v>
      </c>
      <c r="B100" s="16"/>
    </row>
    <row r="101" spans="1:2" x14ac:dyDescent="0.25">
      <c r="A101" s="34" t="s">
        <v>51</v>
      </c>
      <c r="B101" s="7"/>
    </row>
    <row r="102" spans="1:2" x14ac:dyDescent="0.25">
      <c r="A102" s="34" t="s">
        <v>46</v>
      </c>
      <c r="B102" s="16"/>
    </row>
    <row r="103" spans="1:2" ht="18.75" x14ac:dyDescent="0.3">
      <c r="A103" s="62" t="s">
        <v>36</v>
      </c>
      <c r="B103" s="63"/>
    </row>
    <row r="104" spans="1:2" x14ac:dyDescent="0.25">
      <c r="A104" s="52" t="s">
        <v>54</v>
      </c>
      <c r="B104" s="8"/>
    </row>
    <row r="105" spans="1:2" x14ac:dyDescent="0.25">
      <c r="A105" s="53" t="s">
        <v>66</v>
      </c>
      <c r="B105" s="8"/>
    </row>
    <row r="106" spans="1:2" x14ac:dyDescent="0.25">
      <c r="A106" s="45" t="s">
        <v>16</v>
      </c>
      <c r="B106" s="8"/>
    </row>
    <row r="107" spans="1:2" x14ac:dyDescent="0.25">
      <c r="A107" s="54" t="s">
        <v>66</v>
      </c>
      <c r="B107" s="8"/>
    </row>
    <row r="108" spans="1:2" x14ac:dyDescent="0.25">
      <c r="A108" s="55" t="s">
        <v>16</v>
      </c>
      <c r="B108" s="8"/>
    </row>
    <row r="109" spans="1:2" x14ac:dyDescent="0.25">
      <c r="A109" s="53" t="s">
        <v>66</v>
      </c>
      <c r="B109" s="8"/>
    </row>
    <row r="110" spans="1:2" x14ac:dyDescent="0.25">
      <c r="A110" s="45" t="s">
        <v>16</v>
      </c>
      <c r="B110" s="8"/>
    </row>
    <row r="111" spans="1:2" x14ac:dyDescent="0.25">
      <c r="A111" s="52" t="s">
        <v>53</v>
      </c>
      <c r="B111" s="8"/>
    </row>
    <row r="112" spans="1:2" ht="15.75" customHeight="1" x14ac:dyDescent="0.3">
      <c r="A112" s="62" t="s">
        <v>37</v>
      </c>
      <c r="B112" s="63"/>
    </row>
    <row r="113" spans="1:2" x14ac:dyDescent="0.25">
      <c r="A113" s="54" t="s">
        <v>17</v>
      </c>
      <c r="B113" s="8"/>
    </row>
    <row r="114" spans="1:2" ht="18.75" x14ac:dyDescent="0.3">
      <c r="A114" s="62" t="s">
        <v>38</v>
      </c>
      <c r="B114" s="63"/>
    </row>
    <row r="115" spans="1:2" x14ac:dyDescent="0.25">
      <c r="A115" s="56" t="s">
        <v>39</v>
      </c>
      <c r="B115" s="14"/>
    </row>
    <row r="116" spans="1:2" x14ac:dyDescent="0.25">
      <c r="A116" s="57" t="s">
        <v>64</v>
      </c>
      <c r="B116" s="14"/>
    </row>
    <row r="117" spans="1:2" x14ac:dyDescent="0.25">
      <c r="A117" s="58" t="s">
        <v>82</v>
      </c>
      <c r="B117" s="9"/>
    </row>
    <row r="118" spans="1:2" x14ac:dyDescent="0.25">
      <c r="A118" s="58" t="s">
        <v>82</v>
      </c>
      <c r="B118" s="9"/>
    </row>
    <row r="119" spans="1:2" x14ac:dyDescent="0.25">
      <c r="A119" s="58" t="s">
        <v>82</v>
      </c>
      <c r="B119" s="9"/>
    </row>
    <row r="120" spans="1:2" x14ac:dyDescent="0.25">
      <c r="A120" s="58" t="s">
        <v>82</v>
      </c>
      <c r="B120" s="9"/>
    </row>
    <row r="121" spans="1:2" x14ac:dyDescent="0.25">
      <c r="A121" s="58" t="s">
        <v>82</v>
      </c>
      <c r="B121" s="9"/>
    </row>
    <row r="122" spans="1:2" x14ac:dyDescent="0.25">
      <c r="A122" s="58" t="s">
        <v>82</v>
      </c>
      <c r="B122" s="9"/>
    </row>
    <row r="123" spans="1:2" x14ac:dyDescent="0.25">
      <c r="A123" s="58" t="s">
        <v>82</v>
      </c>
      <c r="B123" s="9"/>
    </row>
    <row r="124" spans="1:2" x14ac:dyDescent="0.25">
      <c r="A124" s="58" t="s">
        <v>82</v>
      </c>
      <c r="B124" s="9"/>
    </row>
    <row r="125" spans="1:2" x14ac:dyDescent="0.25">
      <c r="A125" s="58" t="s">
        <v>82</v>
      </c>
      <c r="B125" s="9"/>
    </row>
    <row r="126" spans="1:2" x14ac:dyDescent="0.25">
      <c r="A126" s="58" t="s">
        <v>82</v>
      </c>
      <c r="B126" s="9"/>
    </row>
    <row r="127" spans="1:2" ht="75" x14ac:dyDescent="0.25">
      <c r="A127" s="136" t="s">
        <v>131</v>
      </c>
      <c r="B127" s="14"/>
    </row>
    <row r="128" spans="1:2" ht="120" x14ac:dyDescent="0.25">
      <c r="A128" s="137" t="s">
        <v>132</v>
      </c>
      <c r="B128" s="14"/>
    </row>
    <row r="129" spans="1:2" ht="45.75" customHeight="1" x14ac:dyDescent="0.3">
      <c r="A129" s="62" t="s">
        <v>40</v>
      </c>
      <c r="B129" s="63"/>
    </row>
    <row r="130" spans="1:2" ht="45" x14ac:dyDescent="0.25">
      <c r="A130" s="59" t="s">
        <v>67</v>
      </c>
      <c r="B130" s="19"/>
    </row>
    <row r="131" spans="1:2" ht="18.75" x14ac:dyDescent="0.3">
      <c r="A131" s="62" t="s">
        <v>126</v>
      </c>
      <c r="B131" s="63"/>
    </row>
    <row r="132" spans="1:2" ht="45" x14ac:dyDescent="0.25">
      <c r="A132" s="59" t="s">
        <v>127</v>
      </c>
      <c r="B132" s="16"/>
    </row>
    <row r="133" spans="1:2" ht="18.75" x14ac:dyDescent="0.3">
      <c r="A133" s="62" t="s">
        <v>125</v>
      </c>
      <c r="B133" s="63"/>
    </row>
    <row r="134" spans="1:2" ht="45" x14ac:dyDescent="0.25">
      <c r="A134" s="59" t="s">
        <v>136</v>
      </c>
      <c r="B134" s="16"/>
    </row>
  </sheetData>
  <sheetProtection password="9CC1" sheet="1" objects="1" scenarios="1" formatRows="0"/>
  <dataConsolidate/>
  <dataValidations count="17">
    <dataValidation type="list" allowBlank="1" showInputMessage="1" showErrorMessage="1" sqref="B18">
      <formula1>"Magistrato, Professore universitario/associato, Altro"</formula1>
    </dataValidation>
    <dataValidation type="list" allowBlank="1" showInputMessage="1" showErrorMessage="1" sqref="B127:B128 B115 B132 B134 B22 B92 B96 B100 B34 B36 B38 B40 B42 B44 B46 B48 B50 B52 B54 B30 B28 B26 B24 B88 B84">
      <formula1>"Sì,No"</formula1>
    </dataValidation>
    <dataValidation type="whole" operator="greaterThanOrEqual" allowBlank="1" showInputMessage="1" showErrorMessage="1" sqref="B130">
      <formula1>1</formula1>
    </dataValidation>
    <dataValidation type="list" allowBlank="1" showInputMessage="1" showErrorMessage="1" sqref="B113 B104">
      <formula1>"livello base,livello medio,livello alto"</formula1>
    </dataValidation>
    <dataValidation type="list" allowBlank="1" showInputMessage="1" showErrorMessage="1" sqref="B106 B110:B111 B108">
      <formula1>"livello base,livello medio,livello alto,-"</formula1>
    </dataValidation>
    <dataValidation type="whole" operator="greaterThanOrEqual" allowBlank="1" showInputMessage="1" showErrorMessage="1" error="Inserire solo numeri interi" sqref="B82 B86 B90 B94 B102 B98">
      <formula1>1</formula1>
    </dataValidation>
    <dataValidation type="list" allowBlank="1" showInputMessage="1" showErrorMessage="1" sqref="B60">
      <formula1>"Laurea specialistica/magistrale,Laurea a ciclo unico,Laurea vecchio ordinamento,Titolo equivalente a laurea rilasciata in Paese UE"</formula1>
    </dataValidation>
    <dataValidation type="list" allowBlank="1" showInputMessage="1" showErrorMessage="1" sqref="B57">
      <formula1>"Attualmente dirigente dell'amministrazione,Attualmente dipendente non dirigente dell'amministrazione,Ex-dirigente dell'amministrazione,Ex-dipendente non dirigente dell'amminisrtazione,Nessun precedente rapporto d'impiego con l'amministrazione"</formula1>
    </dataValidation>
    <dataValidation type="list" allowBlank="1" showInputMessage="1" showErrorMessage="1" sqref="B20">
      <formula1>"Maschile,Femminile"</formula1>
    </dataValidation>
    <dataValidation type="date" allowBlank="1" showInputMessage="1" showErrorMessage="1" sqref="B17">
      <formula1>1</formula1>
      <formula2>41639</formula2>
    </dataValidation>
    <dataValidation type="list" allowBlank="1" showInputMessage="1" showErrorMessage="1" sqref="B16">
      <formula1>"Austria,Belgio, Bulgaria,Cipro,Estonia,Finlandia,Francia,Germania,Irlanda,Italia,Lettonia,Lituania,Lussemburgo,Malta,Paesi Bassi,Polonia,Portogallo,Regno Unito,Repubblica Ceca,Romania,Slovacchia,Slovenia,Spagna,Svezia,Ungheria,"</formula1>
    </dataValidation>
    <dataValidation type="list" allowBlank="1" showInputMessage="1" showErrorMessage="1" sqref="B70 B74 B78">
      <formula1>"Dottorato di ricerca,Master II livello,Corso di specializzazione di durata superiore ad un anno,Altro titolo di specializzazione,-"</formula1>
    </dataValidation>
    <dataValidation type="list" allowBlank="1" showInputMessage="1" showErrorMessage="1" sqref="B63 B66">
      <formula1>"Laurea specialistica/magistrale,Laurea a ciclo unico,Laurea vecchio ordinamento,Titolo equivalente a laurea rilasciata in Paese UE,-"</formula1>
    </dataValidation>
    <dataValidation type="whole" operator="greaterThanOrEqual" allowBlank="1" showInputMessage="1" showErrorMessage="1" error="inserire numeri interi" sqref="B116">
      <formula1>1</formula1>
    </dataValidation>
    <dataValidation type="list" allowBlank="1" showInputMessage="1" showErrorMessage="1" sqref="B87 B95 B91 B99">
      <formula1>"Pubblico,Privato"</formula1>
    </dataValidation>
    <dataValidation type="list" allowBlank="1" showInputMessage="1" showErrorMessage="1" sqref="B12">
      <formula1>"Nuova Nomina, Rinnovo, Sostituzione"</formula1>
    </dataValidation>
    <dataValidation type="list" allowBlank="1" showInputMessage="1" showErrorMessage="1" sqref="B61 B64 B67">
      <formula1>"Scienze economiche (incluso Economia e commercio) e statistiche,Giurisprudenza,Scienze politiche,Ingegneria gestionale, Altra Laurea in discipline attinenti alle specificità amm.ne,Altra Laurea in discipline NON attinenti alle specificità amm.ne"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5" fitToHeight="2" orientation="portrait" copies="2" r:id="rId1"/>
  <rowBreaks count="1" manualBreakCount="1">
    <brk id="57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L46"/>
  <sheetViews>
    <sheetView topLeftCell="C1" workbookViewId="0">
      <selection activeCell="E41" sqref="E40:F41"/>
    </sheetView>
  </sheetViews>
  <sheetFormatPr defaultRowHeight="23.25" x14ac:dyDescent="0.35"/>
  <cols>
    <col min="1" max="1" width="23" style="110" customWidth="1"/>
    <col min="2" max="2" width="86" style="105" customWidth="1"/>
    <col min="3" max="3" width="30.28515625" style="118" customWidth="1"/>
    <col min="4" max="4" width="5" style="130" customWidth="1"/>
    <col min="5" max="5" width="35.42578125" customWidth="1"/>
    <col min="6" max="6" width="41" customWidth="1"/>
    <col min="9" max="9" width="15.85546875" bestFit="1" customWidth="1"/>
    <col min="10" max="10" width="10.7109375" bestFit="1" customWidth="1"/>
    <col min="12" max="12" width="10.7109375" bestFit="1" customWidth="1"/>
  </cols>
  <sheetData>
    <row r="1" spans="1:12" ht="83.25" customHeight="1" x14ac:dyDescent="0.35">
      <c r="A1" s="145" t="str">
        <f ca="1">"L'esito del controllo dei requisiti necessari per la costituzione dell'OIV è:
"&amp;IF(COUNTIF(C4:C37,"No")&gt;=1,"NEGATIVO","POSITIVO")&amp;"
ATTENZIONE INVIARE LA RICHIESTA DI PARERE SOLO SE L'ESITO E' POSITIVO"</f>
        <v>L'esito del controllo dei requisiti necessari per la costituzione dell'OIV è:
POSITIVO
ATTENZIONE INVIARE LA RICHIESTA DI PARERE SOLO SE L'ESITO E' POSITIVO</v>
      </c>
      <c r="B1" s="146"/>
      <c r="C1" s="147"/>
      <c r="D1" s="138">
        <f ca="1">IF(COUNTIF(C4:C37,"No")&gt;=1,1,0)</f>
        <v>0</v>
      </c>
      <c r="E1" s="139"/>
    </row>
    <row r="2" spans="1:12" s="126" customFormat="1" x14ac:dyDescent="0.35">
      <c r="A2" s="123"/>
      <c r="B2" s="124"/>
      <c r="C2" s="125"/>
      <c r="D2" s="129"/>
    </row>
    <row r="3" spans="1:12" ht="56.25" x14ac:dyDescent="0.3">
      <c r="A3" s="132" t="s">
        <v>123</v>
      </c>
      <c r="B3" s="133" t="s">
        <v>88</v>
      </c>
      <c r="C3" s="132" t="s">
        <v>124</v>
      </c>
      <c r="D3" s="134"/>
      <c r="E3" s="135" t="s">
        <v>85</v>
      </c>
      <c r="F3" s="104"/>
    </row>
    <row r="4" spans="1:12" s="106" customFormat="1" ht="39" customHeight="1" x14ac:dyDescent="0.35">
      <c r="A4" s="112" t="s">
        <v>101</v>
      </c>
      <c r="B4" s="108" t="s">
        <v>84</v>
      </c>
      <c r="C4" s="117" t="str">
        <f>IF('Dati Amministrazione'!B12&lt;&gt;"","Sì","No")</f>
        <v>Sì</v>
      </c>
      <c r="D4" s="128">
        <f>IF(C4="Sì",0,1)</f>
        <v>0</v>
      </c>
      <c r="E4" s="3"/>
      <c r="F4"/>
    </row>
    <row r="5" spans="1:12" s="106" customFormat="1" ht="39" customHeight="1" x14ac:dyDescent="0.35">
      <c r="A5" s="113" t="s">
        <v>98</v>
      </c>
      <c r="B5" s="108" t="s">
        <v>102</v>
      </c>
      <c r="C5" s="117" t="str">
        <f>IF('Dati Amministrazione'!B14="Collegiale",IF(OR('Componente N 1'!B16="",'Componente N 2'!B16="",'Componente N 3'!B16=""),"No","Sì"),IF('Componente N 1'!B16="","No","Sì"))</f>
        <v>Sì</v>
      </c>
      <c r="D5" s="128">
        <f t="shared" ref="D5:D37" si="0">IF(C5="Sì",0,1)</f>
        <v>0</v>
      </c>
      <c r="E5" s="141"/>
    </row>
    <row r="6" spans="1:12" s="106" customFormat="1" ht="39" customHeight="1" x14ac:dyDescent="0.35">
      <c r="A6" s="113" t="s">
        <v>99</v>
      </c>
      <c r="B6" s="119" t="s">
        <v>141</v>
      </c>
      <c r="C6" s="117" t="str">
        <f ca="1">IF('Dati Amministrazione'!B14="Collegiale",
IF(
AND(
OR((TODAY()-'Componente N 1'!B17)/365&lt;=65,AND((TODAY()-'Componente N 1'!B17)/365&lt;=68,'Componente N 1'!B18&lt;&gt;"Altro")),
OR((TODAY()-'Componente N 2'!B17)/365&lt;=65,AND((TODAY()-'Componente N 2'!B17)/365&lt;=68,'Componente N 2'!B18&lt;&gt;"Altro")),
OR((TODAY()-'Componente N 3'!B17)/365&lt;=65,AND((TODAY()-'Componente N 3'!B17)/365&lt;=68,'Componente N 3'!B18&lt;&gt;"Altro"))
),
"Sì",
"No"),
IF(OR((TODAY()-'Componente N 1'!B17)/365&lt;=65,AND((TODAY()-'Componente N 1'!B17)/365&lt;=70,'Componente N 1'!B18&lt;&gt;"Altro")),"Sì","No")
)</f>
        <v>Sì</v>
      </c>
      <c r="D6" s="128">
        <f t="shared" ca="1" si="0"/>
        <v>0</v>
      </c>
      <c r="E6" s="141"/>
      <c r="I6" s="121"/>
      <c r="J6" s="120"/>
      <c r="L6" s="121"/>
    </row>
    <row r="7" spans="1:12" s="106" customFormat="1" ht="39" customHeight="1" x14ac:dyDescent="0.35">
      <c r="A7" s="113" t="s">
        <v>100</v>
      </c>
      <c r="B7" s="108" t="s">
        <v>103</v>
      </c>
      <c r="C7" s="117" t="str">
        <f>IF('Dati Amministrazione'!B14="Collegiale",
IF(
AND(
(COUNTIF('Componente N 1'!B20,"Femminile")+COUNTIF('Componente N 2'!B20,"Femminile")+COUNTIF('Componente N 3'!B20,"Femminile"))&gt;=1,
(COUNTIF('Componente N 1'!B20,"Maschile")+COUNTIF('Componente N 2'!B20,"Maschile")+COUNTIF('Componente N 3'!B20,"Maschile"))&gt;=1
),
"Sì",
"No"),IF('Componente N 1'!B20&lt;&gt;"","Sì","No"))</f>
        <v>Sì</v>
      </c>
      <c r="D7" s="128">
        <f t="shared" si="0"/>
        <v>0</v>
      </c>
      <c r="E7" s="141"/>
      <c r="I7" s="120"/>
    </row>
    <row r="8" spans="1:12" s="106" customFormat="1" ht="39" customHeight="1" x14ac:dyDescent="0.35">
      <c r="A8" s="149" t="s">
        <v>86</v>
      </c>
      <c r="B8" s="108" t="s">
        <v>110</v>
      </c>
      <c r="C8" s="117" t="str">
        <f>IF(COUNTIF(C9:C13,"No")&gt;1,"No","Sì")</f>
        <v>Sì</v>
      </c>
      <c r="D8" s="128">
        <f t="shared" si="0"/>
        <v>0</v>
      </c>
      <c r="E8" s="141"/>
    </row>
    <row r="9" spans="1:12" s="106" customFormat="1" ht="39" customHeight="1" x14ac:dyDescent="0.35">
      <c r="A9" s="149"/>
      <c r="B9" s="114" t="s">
        <v>104</v>
      </c>
      <c r="C9" s="117" t="str">
        <f>IF('Dati Amministrazione'!B14="Collegiale",
IF(
AND('Componente N 1'!B22="No",'Componente N 2'!B22="No",'Componente N 3'!B22="No"),
"Sì",
"No"),IF(
'Componente N 1'!B22="No",
"Sì",
"No"))</f>
        <v>Sì</v>
      </c>
      <c r="D9" s="128">
        <f t="shared" si="0"/>
        <v>0</v>
      </c>
      <c r="E9" s="141"/>
      <c r="G9"/>
    </row>
    <row r="10" spans="1:12" s="106" customFormat="1" ht="39" customHeight="1" x14ac:dyDescent="0.35">
      <c r="A10" s="149"/>
      <c r="B10" s="114" t="s">
        <v>22</v>
      </c>
      <c r="C10" s="117" t="str">
        <f>IF('Dati Amministrazione'!B14="Collegiale",
IF(
AND('Componente N 1'!B24="No",'Componente N 2'!B24="No",'Componente N 3'!B24="No"),
"Sì",
"No"),IF(
'Componente N 1'!B24="No",
"Sì",
"No"))</f>
        <v>Sì</v>
      </c>
      <c r="D10" s="128">
        <f t="shared" si="0"/>
        <v>0</v>
      </c>
      <c r="E10" s="141"/>
    </row>
    <row r="11" spans="1:12" s="106" customFormat="1" ht="39" customHeight="1" x14ac:dyDescent="0.35">
      <c r="A11" s="149"/>
      <c r="B11" s="114" t="s">
        <v>23</v>
      </c>
      <c r="C11" s="117" t="str">
        <f>IF('Dati Amministrazione'!B14="Collegiale",
IF(
AND('Componente N 1'!B26="No",'Componente N 2'!B26="No",'Componente N 3'!B26="No"),
"Sì",
"No"),IF(
'Componente N 1'!B26="No",
"Sì",
"No"))</f>
        <v>Sì</v>
      </c>
      <c r="D11" s="128">
        <f t="shared" si="0"/>
        <v>0</v>
      </c>
      <c r="E11" s="141"/>
    </row>
    <row r="12" spans="1:12" s="106" customFormat="1" ht="39" customHeight="1" x14ac:dyDescent="0.35">
      <c r="A12" s="149"/>
      <c r="B12" s="114" t="s">
        <v>24</v>
      </c>
      <c r="C12" s="117" t="str">
        <f>IF('Dati Amministrazione'!B14="Collegiale",
IF(
AND('Componente N 1'!B28="No",'Componente N 2'!B28="No",'Componente N 3'!B28="No"),
"Sì",
"No"),IF(
'Componente N 1'!B28="No",
"Sì",
"No"))</f>
        <v>Sì</v>
      </c>
      <c r="D12" s="128">
        <f t="shared" si="0"/>
        <v>0</v>
      </c>
      <c r="E12" s="141"/>
    </row>
    <row r="13" spans="1:12" s="106" customFormat="1" ht="39" customHeight="1" x14ac:dyDescent="0.35">
      <c r="A13" s="149"/>
      <c r="B13" s="114" t="s">
        <v>105</v>
      </c>
      <c r="C13" s="117" t="str">
        <f>IF('Dati Amministrazione'!B14="Collegiale",
IF(
AND('Componente N 1'!B30="No",'Componente N 2'!B30="No",'Componente N 3'!B30="No"),
"Sì",
"No"),IF(
'Componente N 1'!B30="No",
"Sì",
"No"))</f>
        <v>Sì</v>
      </c>
      <c r="D13" s="128">
        <f t="shared" si="0"/>
        <v>0</v>
      </c>
      <c r="E13" s="141"/>
    </row>
    <row r="14" spans="1:12" s="106" customFormat="1" ht="39" customHeight="1" x14ac:dyDescent="0.35">
      <c r="A14" s="150" t="s">
        <v>87</v>
      </c>
      <c r="B14" s="108" t="s">
        <v>110</v>
      </c>
      <c r="C14" s="117" t="str">
        <f>IF(COUNTIF(C15:C25,"No")&gt;1,"No","Sì")</f>
        <v>Sì</v>
      </c>
      <c r="D14" s="128">
        <f t="shared" si="0"/>
        <v>0</v>
      </c>
      <c r="E14" s="141"/>
    </row>
    <row r="15" spans="1:12" s="106" customFormat="1" ht="39" customHeight="1" x14ac:dyDescent="0.35">
      <c r="A15" s="150"/>
      <c r="B15" s="114" t="s">
        <v>25</v>
      </c>
      <c r="C15" s="117" t="str">
        <f>IF('Dati Amministrazione'!B14="Collegiale",
IF(
AND('Componente N 1'!B34="No",'Componente N 2'!B34="No",'Componente N 3'!B34="No"),
"Sì",
"No"),IF(
'Componente N 1'!B34="No",
"Sì",
"No"))</f>
        <v>Sì</v>
      </c>
      <c r="D15" s="128">
        <f t="shared" si="0"/>
        <v>0</v>
      </c>
      <c r="E15" s="141"/>
    </row>
    <row r="16" spans="1:12" s="106" customFormat="1" ht="39" customHeight="1" x14ac:dyDescent="0.35">
      <c r="A16" s="150"/>
      <c r="B16" s="114" t="s">
        <v>106</v>
      </c>
      <c r="C16" s="117" t="str">
        <f>IF('Dati Amministrazione'!B14="Collegiale",
IF(
AND('Componente N 1'!B36="No",'Componente N 2'!B36="No",'Componente N 3'!B36="No"),
"Sì",
"No"),IF(
'Componente N 1'!B36="No",
"Sì",
"No"))</f>
        <v>Sì</v>
      </c>
      <c r="D16" s="128">
        <f t="shared" si="0"/>
        <v>0</v>
      </c>
      <c r="E16" s="141"/>
    </row>
    <row r="17" spans="1:6" s="106" customFormat="1" ht="39" customHeight="1" x14ac:dyDescent="0.35">
      <c r="A17" s="150"/>
      <c r="B17" s="114" t="s">
        <v>27</v>
      </c>
      <c r="C17" s="117" t="str">
        <f>IF('Dati Amministrazione'!B14="Collegiale",
IF(
AND('Componente N 1'!B38="No",'Componente N 2'!B38="No",'Componente N 3'!B38="No"),
"Sì",
"No"),IF(
'Componente N 1'!B38="No",
"Sì",
"No"))</f>
        <v>Sì</v>
      </c>
      <c r="D17" s="128">
        <f t="shared" si="0"/>
        <v>0</v>
      </c>
      <c r="E17" s="141"/>
    </row>
    <row r="18" spans="1:6" s="106" customFormat="1" ht="39" customHeight="1" x14ac:dyDescent="0.35">
      <c r="A18" s="150"/>
      <c r="B18" s="114" t="s">
        <v>107</v>
      </c>
      <c r="C18" s="117" t="str">
        <f>IF('Dati Amministrazione'!B14="Collegiale",
IF(
AND('Componente N 1'!B40="No",'Componente N 2'!B40="No",'Componente N 3'!B40="No"),
"Sì",
"No"),IF(
'Componente N 1'!B40="No",
"Sì",
"No"))</f>
        <v>Sì</v>
      </c>
      <c r="D18" s="128">
        <f t="shared" si="0"/>
        <v>0</v>
      </c>
      <c r="E18" s="141"/>
    </row>
    <row r="19" spans="1:6" s="106" customFormat="1" ht="39" customHeight="1" x14ac:dyDescent="0.35">
      <c r="A19" s="150"/>
      <c r="B19" s="114" t="s">
        <v>108</v>
      </c>
      <c r="C19" s="117" t="str">
        <f>IF('Dati Amministrazione'!B14="Collegiale",
IF(
AND('Componente N 1'!B42="No",'Componente N 2'!B42="No",'Componente N 3'!B42="No"),
"Sì",
"No"),IF(
'Componente N 1'!B42="No",
"Sì",
"No"))</f>
        <v>Sì</v>
      </c>
      <c r="D19" s="128">
        <f t="shared" si="0"/>
        <v>0</v>
      </c>
      <c r="E19" s="141"/>
    </row>
    <row r="20" spans="1:6" s="106" customFormat="1" ht="39" customHeight="1" x14ac:dyDescent="0.35">
      <c r="A20" s="150"/>
      <c r="B20" s="114" t="s">
        <v>109</v>
      </c>
      <c r="C20" s="117" t="str">
        <f>IF('Dati Amministrazione'!B14="Collegiale",
IF(
AND('Componente N 1'!B44="No",'Componente N 2'!B44="No",'Componente N 3'!B44="No"),
"Sì",
"No"),IF(
'Componente N 1'!B44="No",
"Sì",
"No"))</f>
        <v>Sì</v>
      </c>
      <c r="D20" s="128">
        <f t="shared" si="0"/>
        <v>0</v>
      </c>
      <c r="E20" s="141"/>
    </row>
    <row r="21" spans="1:6" s="106" customFormat="1" ht="39" customHeight="1" x14ac:dyDescent="0.35">
      <c r="A21" s="150"/>
      <c r="B21" s="114" t="s">
        <v>33</v>
      </c>
      <c r="C21" s="117" t="str">
        <f>IF('Dati Amministrazione'!B14="Collegiale",
IF(
AND('Componente N 1'!B46="No",'Componente N 2'!B46="No",'Componente N 3'!B46="No"),
"Sì",
"No"),IF(
'Componente N 1'!B46="No",
"Sì",
"No"))</f>
        <v>Sì</v>
      </c>
      <c r="D21" s="128">
        <f t="shared" si="0"/>
        <v>0</v>
      </c>
      <c r="E21" s="141"/>
    </row>
    <row r="22" spans="1:6" s="106" customFormat="1" ht="55.5" customHeight="1" x14ac:dyDescent="0.35">
      <c r="A22" s="150"/>
      <c r="B22" s="114" t="s">
        <v>59</v>
      </c>
      <c r="C22" s="117" t="str">
        <f>IF('Dati Amministrazione'!B14="Collegiale",
IF(
AND('Componente N 1'!B48="No",'Componente N 2'!B48="No",'Componente N 3'!B48="No"),
"Sì",
"No"),IF(
'Componente N 1'!B48="No",
"Sì",
"No"))</f>
        <v>Sì</v>
      </c>
      <c r="D22" s="128">
        <f t="shared" si="0"/>
        <v>0</v>
      </c>
      <c r="E22" s="141"/>
      <c r="F22"/>
    </row>
    <row r="23" spans="1:6" s="106" customFormat="1" ht="39" customHeight="1" x14ac:dyDescent="0.35">
      <c r="A23" s="150"/>
      <c r="B23" s="114" t="s">
        <v>30</v>
      </c>
      <c r="C23" s="117" t="str">
        <f>IF('Dati Amministrazione'!B14="Collegiale",
IF(
AND('Componente N 1'!B50="No",'Componente N 2'!B50="No",'Componente N 3'!B50="No"),
"Sì",
"No"),IF(
'Componente N 1'!B50="No",
"Sì",
"No"))</f>
        <v>Sì</v>
      </c>
      <c r="D23" s="128">
        <f t="shared" si="0"/>
        <v>0</v>
      </c>
      <c r="E23" s="141"/>
    </row>
    <row r="24" spans="1:6" s="106" customFormat="1" ht="39" customHeight="1" x14ac:dyDescent="0.35">
      <c r="A24" s="150"/>
      <c r="B24" s="114" t="s">
        <v>31</v>
      </c>
      <c r="C24" s="117" t="str">
        <f>IF('Dati Amministrazione'!B14="Collegiale",
IF(
AND('Componente N 1'!B52="No",'Componente N 2'!B52="No",'Componente N 3'!B52="No"),
"Sì",
"No"),IF(
'Componente N 1'!B52="No",
"Sì",
"No"))</f>
        <v>Sì</v>
      </c>
      <c r="D24" s="128">
        <f t="shared" si="0"/>
        <v>0</v>
      </c>
      <c r="E24" s="141"/>
    </row>
    <row r="25" spans="1:6" s="106" customFormat="1" ht="39" customHeight="1" x14ac:dyDescent="0.35">
      <c r="A25" s="150"/>
      <c r="B25" s="114" t="s">
        <v>32</v>
      </c>
      <c r="C25" s="117" t="str">
        <f>IF(OR('Dati Amministrazione'!B7="Provincia",'Dati Amministrazione'!B7="Comune",'Dati Amministrazione'!B7="Unione di Comuni", 'Dati Amministrazione'!B7="Comunità montana"),
IF('Dati Amministrazione'!B14="Collegiale",
IF(
AND('Componente N 1'!B54="No",'Componente N 2'!B54="No",'Componente N 3'!B54="No"),
"Sì",
"No"),IF(
'Componente N 1'!B54="No",
"Sì",
"No")),IF(OR('Componente N 1'!B54="Sì",'Componente N 2'!B54="Sì",'Componente N 3'!B54="Sì"),"No","Sì")
)</f>
        <v>Sì</v>
      </c>
      <c r="D25" s="128">
        <f t="shared" si="0"/>
        <v>0</v>
      </c>
      <c r="E25" s="3"/>
    </row>
    <row r="26" spans="1:6" s="106" customFormat="1" ht="39" customHeight="1" x14ac:dyDescent="0.35">
      <c r="A26" s="112" t="s">
        <v>89</v>
      </c>
      <c r="B26" s="108" t="s">
        <v>138</v>
      </c>
      <c r="C26" s="127" t="str">
        <f>IF('Dati Amministrazione'!B14="Collegiale",
IF(
OR('Componente N 1'!B134="Sì",'Componente N 2'!B134="Sì",'Componente N 3'!B134="Sì"),
"Sì",
"No"),IF('Componente N 1'!B134="Sì","Sì","No"))</f>
        <v>Sì</v>
      </c>
      <c r="D26" s="128">
        <f t="shared" si="0"/>
        <v>0</v>
      </c>
      <c r="E26" s="142"/>
      <c r="F26"/>
    </row>
    <row r="27" spans="1:6" s="106" customFormat="1" ht="39" customHeight="1" x14ac:dyDescent="0.35">
      <c r="A27" s="112" t="s">
        <v>90</v>
      </c>
      <c r="B27" s="108" t="s">
        <v>113</v>
      </c>
      <c r="C27" s="117" t="str">
        <f>IF('Dati Amministrazione'!B14="Collegiale",
IF(
AND('Componente N 1'!B60&lt;&gt;"",'Componente N 2'!B60&lt;&gt;"",'Componente N 3'!B60&lt;&gt;""),
"Sì",
"No"),IF(
'Componente N 1'!B60&lt;&gt;"",
"Sì",
"No"))</f>
        <v>Sì</v>
      </c>
      <c r="D27" s="128">
        <f t="shared" si="0"/>
        <v>0</v>
      </c>
      <c r="E27" s="141"/>
    </row>
    <row r="28" spans="1:6" s="106" customFormat="1" ht="95.25" customHeight="1" x14ac:dyDescent="0.35">
      <c r="A28" s="115" t="s">
        <v>91</v>
      </c>
      <c r="B28" s="122" t="s">
        <v>145</v>
      </c>
      <c r="C28" s="117" t="str">
        <f>IF('Dati Amministrazione'!B14="Collegiale",
IF(
AND(
OR(AND('Componente N 1'!B61&lt;&gt;"",'Componente N 1'!B61&lt;&gt;"Altra Laurea in discipline NON attinenti alle specificità amm.ne"),AND('Componente N 1'!B61="Altra Laurea in discipline NON attinenti alle specificità amm.ne",'Componente N 1'!B82&gt;0),AND('Componente N 1'!B61="Altra Laurea in discipline NON attinenti alle specificità amm.ne",'Componente N 1'!B86+'Componente N 1'!B90+'Componente N 1'!B94+'Componente N 1'!B98+'Componente N 1'!B102&gt;=60), AND('Componente N 1'!B61="Altra Laurea in discipline NON attinenti alle specificità amm.ne",'Componente N 1'!B102&gt;=24)),
OR(AND('Componente N 2'!B61&lt;&gt;"",'Componente N 2'!B61&lt;&gt;"Altra Laurea in discipline NON attinenti alle specificità amm.ne"),AND('Componente N 2'!B61="Altra Laurea in discipline NON attinenti alle specificità amm.ne",'Componente N 2'!B82&gt;0),AND('Componente N 2'!B61="Altra Laurea in discipline NON attinenti alle specificità amm.ne",'Componente N 2'!B86+'Componente N 2'!B90+'Componente N 2'!B94+'Componente N 2'!B98+'Componente N 2'!B102&gt;=60), AND('Componente N 2'!B61="Altra Laurea in discipline NON attinenti alle specificità amm.ne",'Componente N 2'!B102&gt;=24)),
OR(AND('Componente N 3'!B61&lt;&gt;"",'Componente N 3'!B61&lt;&gt;"Altra Laurea in discipline NON attinenti alle specificità amm.ne"),AND('Componente N 3'!B61="Altra Laurea in discipline NON attinenti alle specificità amm.ne",'Componente N 3'!B82&gt;0),AND('Componente N 3'!B61="Altra Laurea in discipline NON attinenti alle specificità amm.ne",'Componente N 3'!B86+'Componente N 3'!B90+'Componente N 3'!B94+'Componente N 3'!B98+'Componente N 3'!B102&gt;=60), AND('Componente N 3'!B61="Altra Laurea in discipline NON attinenti alle specificità amm.ne",'Componente N 3'!B102&gt;=24))
),
"Sì",
"No"),
IF(
OR(AND('Componente N 1'!B61&lt;&gt;"",'Componente N 1'!B61&lt;&gt;"Altra Laurea in discipline NON attinenti alle specificità amm.ne"),AND('Componente N 1'!B61="Altra Laurea in discipline NON attinenti alle specificità amm.ne",'Componente N 1'!B82&gt;0),AND('Componente N 1'!B61="Altra Laurea in discipline NON attinenti alle specificità amm.ne",'Componente N 1'!B86+'Componente N 1'!B90+'Componente N 1'!B94+'Componente N 1'!B98+'Componente N 1'!B102&gt;=60), AND('Componente N 1'!B61="Altra Laurea in discipline NON attinenti alle specificità amm.ne",'Componente N 1'!B102&gt;=24)),
"Sì",
"No"))</f>
        <v>Sì</v>
      </c>
      <c r="D28" s="128">
        <f t="shared" si="0"/>
        <v>0</v>
      </c>
      <c r="E28" s="141"/>
    </row>
    <row r="29" spans="1:6" s="106" customFormat="1" ht="64.5" customHeight="1" x14ac:dyDescent="0.35">
      <c r="A29" s="112" t="s">
        <v>92</v>
      </c>
      <c r="B29" s="108" t="s">
        <v>144</v>
      </c>
      <c r="C29" s="117" t="str">
        <f>IF('Dati Amministrazione'!B14="Collegiale",
IF(
AND(
OR('Componente N 1'!B86+'Componente N 1'!B90+'Componente N 1'!B94+'Componente N 1'!B98+'Componente N 1'!B102&gt;=36,'Componente N 1'!B102&gt;=24),
OR('Componente N 2'!B86+'Componente N 2'!B90+'Componente N 2'!B94+'Componente N 2'!B98+'Componente N 2'!B102&gt;=36,'Componente N 2'!B102&gt;=24),
OR('Componente N 3'!B86+'Componente N 3'!B90+'Componente N 3'!B94+'Componente N 3'!B98+'Componente N 3'!B102&gt;=36,'Componente N 3'!B102&gt;=24)
),
"Sì",
"No"),
IF(
OR('Componente N 1'!B86+'Componente N 1'!B90+'Componente N 1'!B94+'Componente N 1'!B98+'Componente N 1'!B102&gt;=36,'Componente N 1'!B102&gt;=24),
"Sì",
"No"))</f>
        <v>Sì</v>
      </c>
      <c r="D29" s="128">
        <f t="shared" si="0"/>
        <v>0</v>
      </c>
      <c r="E29" s="141"/>
    </row>
    <row r="30" spans="1:6" s="106" customFormat="1" ht="50.25" customHeight="1" x14ac:dyDescent="0.35">
      <c r="A30" s="116" t="s">
        <v>93</v>
      </c>
      <c r="B30" s="108" t="s">
        <v>114</v>
      </c>
      <c r="C30" s="127" t="str">
        <f>IF('Dati Amministrazione'!B14="Collegiale",
IF(
AND('Componente N 1'!B132="Sì",'Componente N 2'!B132="Sì",'Componente N 3'!B132="Sì"),
"Sì",
"No"),IF(
'Componente N 1'!B132="Sì",
"Sì",
"No"))</f>
        <v>Sì</v>
      </c>
      <c r="D30" s="128">
        <f t="shared" si="0"/>
        <v>0</v>
      </c>
      <c r="E30" s="142"/>
      <c r="F30"/>
    </row>
    <row r="31" spans="1:6" s="106" customFormat="1" ht="39" customHeight="1" x14ac:dyDescent="0.35">
      <c r="A31" s="116" t="s">
        <v>94</v>
      </c>
      <c r="B31" s="108" t="s">
        <v>111</v>
      </c>
      <c r="C31" s="117" t="str">
        <f>IF('Dati Amministrazione'!B14="Collegiale",
IF(
AND('Componente N 1'!B104&lt;&gt;"",'Componente N 2'!B104&lt;&gt;"",'Componente N 3'!B104&lt;&gt;""),
"Sì",
"No"),IF(
'Componente N 1'!B104&lt;&gt;"",
"Sì",
"No"))</f>
        <v>Sì</v>
      </c>
      <c r="D31" s="128">
        <f t="shared" si="0"/>
        <v>0</v>
      </c>
      <c r="E31" s="141"/>
    </row>
    <row r="32" spans="1:6" s="106" customFormat="1" ht="39" customHeight="1" x14ac:dyDescent="0.35">
      <c r="A32" s="116" t="s">
        <v>95</v>
      </c>
      <c r="B32" s="108" t="s">
        <v>112</v>
      </c>
      <c r="C32" s="117" t="str">
        <f>IF('Dati Amministrazione'!B14="Collegiale",
IF(
AND('Componente N 1'!B113&lt;&gt;"",'Componente N 2'!B113&lt;&gt;"",'Componente N 3'!B113&lt;&gt;""),
"Sì",
"No"),IF(
'Componente N 1'!B113&lt;&gt;"",
"Sì",
"No"))</f>
        <v>Sì</v>
      </c>
      <c r="D32" s="128">
        <f t="shared" si="0"/>
        <v>0</v>
      </c>
      <c r="E32" s="141"/>
    </row>
    <row r="33" spans="1:6" s="106" customFormat="1" ht="68.25" customHeight="1" x14ac:dyDescent="0.35">
      <c r="A33" s="116" t="s">
        <v>96</v>
      </c>
      <c r="B33" s="108" t="s">
        <v>133</v>
      </c>
      <c r="C33" s="117" t="str">
        <f>IF('Dati Amministrazione'!B14="Collegiale",
IF(
AND(
OR('Componente N 1'!B115="No",'Componente N 1'!B127="Sì",'Componente N 1'!B128="Sì"),
OR('Componente N 2'!B115="No",'Componente N 2'!B127="Sì",'Componente N 2'!B128="Sì"),
OR('Componente N 3'!B115="No",'Componente N 3'!B127="Sì",'Componente N 3'!B128="Sì")
),
"Sì",
"No"),IF(
OR('Componente N 1'!B115="No",'Componente N 1'!B127="Sì",'Componente N 1'!B128="Sì"),
"Sì",
"No"))</f>
        <v>Sì</v>
      </c>
      <c r="D33" s="128">
        <f t="shared" si="0"/>
        <v>0</v>
      </c>
      <c r="E33" s="141"/>
    </row>
    <row r="34" spans="1:6" s="106" customFormat="1" ht="39" customHeight="1" x14ac:dyDescent="0.35">
      <c r="A34" s="148" t="s">
        <v>97</v>
      </c>
      <c r="B34" s="108" t="s">
        <v>115</v>
      </c>
      <c r="C34" s="117" t="str">
        <f>IF('Dati Amministrazione'!B14="Collegiale",
IF(
AND('Componente N 1'!B130&gt;0,'Componente N 2'!B130&gt;0,'Componente N 3'!B130&gt;0),
"Sì",
"No"),IF(
'Componente N 1'!B130&lt;&gt;"",
"Sì",
"No"))</f>
        <v>Sì</v>
      </c>
      <c r="D34" s="128">
        <f t="shared" si="0"/>
        <v>0</v>
      </c>
      <c r="E34" s="141"/>
      <c r="F34"/>
    </row>
    <row r="35" spans="1:6" s="106" customFormat="1" ht="39" customHeight="1" x14ac:dyDescent="0.35">
      <c r="A35" s="148"/>
      <c r="B35" s="108" t="s">
        <v>116</v>
      </c>
      <c r="C35" s="127" t="str">
        <f>IF('Dati Amministrazione'!B21="Sì","Sì","No")</f>
        <v>Sì</v>
      </c>
      <c r="D35" s="128">
        <f t="shared" si="0"/>
        <v>0</v>
      </c>
      <c r="E35" s="141"/>
    </row>
    <row r="36" spans="1:6" s="106" customFormat="1" ht="39" customHeight="1" x14ac:dyDescent="0.35">
      <c r="A36" s="148"/>
      <c r="B36" s="122" t="s">
        <v>122</v>
      </c>
      <c r="C36" s="127" t="str">
        <f>IF('Dati Amministrazione'!B22="Sì","Sì","No")</f>
        <v>Sì</v>
      </c>
      <c r="D36" s="128">
        <f t="shared" si="0"/>
        <v>0</v>
      </c>
      <c r="E36" s="3"/>
      <c r="F36"/>
    </row>
    <row r="37" spans="1:6" s="106" customFormat="1" ht="39" customHeight="1" x14ac:dyDescent="0.35">
      <c r="A37" s="148"/>
      <c r="B37" s="108" t="s">
        <v>117</v>
      </c>
      <c r="C37" s="127" t="str">
        <f>IF('Dati Amministrazione'!B23="Sì","Sì","No")</f>
        <v>Sì</v>
      </c>
      <c r="D37" s="128">
        <f t="shared" si="0"/>
        <v>0</v>
      </c>
      <c r="E37" s="141"/>
      <c r="F37"/>
    </row>
    <row r="38" spans="1:6" s="106" customFormat="1" x14ac:dyDescent="0.35">
      <c r="A38" s="109"/>
      <c r="B38" s="107"/>
      <c r="C38" s="111"/>
      <c r="D38" s="130"/>
    </row>
    <row r="39" spans="1:6" s="106" customFormat="1" x14ac:dyDescent="0.35">
      <c r="A39" s="109"/>
      <c r="B39" s="107"/>
      <c r="C39" s="111"/>
      <c r="D39" s="130"/>
    </row>
    <row r="40" spans="1:6" s="106" customFormat="1" x14ac:dyDescent="0.35">
      <c r="A40" s="109"/>
      <c r="C40" s="111"/>
      <c r="D40" s="130"/>
    </row>
    <row r="41" spans="1:6" s="106" customFormat="1" x14ac:dyDescent="0.35">
      <c r="A41" s="109"/>
      <c r="B41" s="107"/>
      <c r="C41" s="111"/>
      <c r="D41" s="130"/>
    </row>
    <row r="42" spans="1:6" s="106" customFormat="1" x14ac:dyDescent="0.35">
      <c r="A42" s="109"/>
      <c r="B42" s="107"/>
      <c r="C42" s="111"/>
      <c r="D42" s="130"/>
    </row>
    <row r="43" spans="1:6" s="106" customFormat="1" x14ac:dyDescent="0.35">
      <c r="A43" s="109"/>
      <c r="B43" s="107"/>
      <c r="C43" s="111"/>
      <c r="D43" s="130"/>
    </row>
    <row r="44" spans="1:6" s="106" customFormat="1" x14ac:dyDescent="0.35">
      <c r="A44" s="109"/>
      <c r="B44" s="107"/>
      <c r="C44" s="111"/>
      <c r="D44" s="130"/>
    </row>
    <row r="45" spans="1:6" s="106" customFormat="1" x14ac:dyDescent="0.35">
      <c r="A45" s="109"/>
      <c r="B45" s="107"/>
      <c r="C45" s="111"/>
      <c r="D45" s="130"/>
    </row>
    <row r="46" spans="1:6" s="106" customFormat="1" x14ac:dyDescent="0.35">
      <c r="A46" s="109"/>
      <c r="B46" s="107"/>
      <c r="C46" s="111"/>
      <c r="D46" s="130"/>
    </row>
  </sheetData>
  <sheetProtection password="9CC1" sheet="1" objects="1" scenarios="1" formatRows="0"/>
  <autoFilter ref="A3:E37"/>
  <mergeCells count="4">
    <mergeCell ref="A1:C1"/>
    <mergeCell ref="A34:A37"/>
    <mergeCell ref="A8:A13"/>
    <mergeCell ref="A14:A25"/>
  </mergeCells>
  <conditionalFormatting sqref="C4:D37 C2">
    <cfRule type="containsText" dxfId="0" priority="7" operator="containsText" text="No">
      <formula>NOT(ISERROR(SEARCH("No",C2)))</formula>
    </cfRule>
  </conditionalFormatting>
  <conditionalFormatting sqref="D1:D1048576">
    <cfRule type="iconSet" priority="3">
      <iconSet iconSet="3TrafficLights2" showValue="0" reverse="1">
        <cfvo type="percent" val="0"/>
        <cfvo type="num" val="0.5"/>
        <cfvo type="num" val="1"/>
      </iconSet>
    </cfRule>
  </conditionalFormatting>
  <pageMargins left="0.70866141732283472" right="0.47" top="0.74803149606299213" bottom="0.74803149606299213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FF0000"/>
  </sheetPr>
  <dimension ref="A1:EB21"/>
  <sheetViews>
    <sheetView workbookViewId="0">
      <selection activeCell="P3" sqref="P3:P4"/>
    </sheetView>
  </sheetViews>
  <sheetFormatPr defaultRowHeight="15" x14ac:dyDescent="0.25"/>
  <cols>
    <col min="15" max="15" width="14.140625" customWidth="1"/>
    <col min="16" max="16" width="10.7109375" bestFit="1" customWidth="1"/>
  </cols>
  <sheetData>
    <row r="1" spans="1:132" ht="60" customHeight="1" x14ac:dyDescent="0.25">
      <c r="A1" s="74" t="s">
        <v>3</v>
      </c>
      <c r="B1" s="75" t="s">
        <v>4</v>
      </c>
      <c r="C1" s="74" t="s">
        <v>83</v>
      </c>
      <c r="D1" s="72" t="s">
        <v>6</v>
      </c>
      <c r="E1" s="72" t="s">
        <v>70</v>
      </c>
      <c r="F1" s="73" t="s">
        <v>7</v>
      </c>
      <c r="G1" s="74" t="s">
        <v>19</v>
      </c>
      <c r="H1" s="76" t="s">
        <v>20</v>
      </c>
      <c r="I1" s="74" t="s">
        <v>55</v>
      </c>
      <c r="J1" s="76" t="s">
        <v>56</v>
      </c>
      <c r="K1" s="74" t="s">
        <v>18</v>
      </c>
      <c r="L1" s="77" t="s">
        <v>57</v>
      </c>
      <c r="M1" s="77" t="s">
        <v>58</v>
      </c>
      <c r="N1" s="77" t="s">
        <v>0</v>
      </c>
      <c r="O1" s="78" t="s">
        <v>35</v>
      </c>
      <c r="P1" s="78" t="s">
        <v>77</v>
      </c>
      <c r="Q1" s="78" t="s">
        <v>1</v>
      </c>
      <c r="R1" s="74" t="s">
        <v>8</v>
      </c>
      <c r="S1" s="79" t="s">
        <v>21</v>
      </c>
      <c r="T1" s="80" t="s">
        <v>42</v>
      </c>
      <c r="U1" s="81" t="s">
        <v>22</v>
      </c>
      <c r="V1" s="82" t="s">
        <v>42</v>
      </c>
      <c r="W1" s="83" t="s">
        <v>23</v>
      </c>
      <c r="X1" s="80" t="s">
        <v>42</v>
      </c>
      <c r="Y1" s="76" t="s">
        <v>24</v>
      </c>
      <c r="Z1" s="82" t="s">
        <v>42</v>
      </c>
      <c r="AA1" s="79" t="s">
        <v>78</v>
      </c>
      <c r="AB1" s="84" t="s">
        <v>42</v>
      </c>
      <c r="AC1" s="85" t="s">
        <v>79</v>
      </c>
      <c r="AD1" s="74" t="s">
        <v>9</v>
      </c>
      <c r="AE1" s="82" t="s">
        <v>25</v>
      </c>
      <c r="AF1" s="82" t="s">
        <v>42</v>
      </c>
      <c r="AG1" s="80" t="s">
        <v>26</v>
      </c>
      <c r="AH1" s="80" t="s">
        <v>42</v>
      </c>
      <c r="AI1" s="82" t="s">
        <v>27</v>
      </c>
      <c r="AJ1" s="82" t="s">
        <v>42</v>
      </c>
      <c r="AK1" s="80" t="s">
        <v>41</v>
      </c>
      <c r="AL1" s="80" t="s">
        <v>42</v>
      </c>
      <c r="AM1" s="86" t="s">
        <v>28</v>
      </c>
      <c r="AN1" s="82" t="s">
        <v>42</v>
      </c>
      <c r="AO1" s="80" t="s">
        <v>29</v>
      </c>
      <c r="AP1" s="80" t="s">
        <v>42</v>
      </c>
      <c r="AQ1" s="82" t="s">
        <v>33</v>
      </c>
      <c r="AR1" s="82" t="s">
        <v>42</v>
      </c>
      <c r="AS1" s="80" t="s">
        <v>59</v>
      </c>
      <c r="AT1" s="80" t="s">
        <v>42</v>
      </c>
      <c r="AU1" s="82" t="s">
        <v>30</v>
      </c>
      <c r="AV1" s="82" t="s">
        <v>42</v>
      </c>
      <c r="AW1" s="80" t="s">
        <v>31</v>
      </c>
      <c r="AX1" s="80" t="s">
        <v>42</v>
      </c>
      <c r="AY1" s="82" t="s">
        <v>32</v>
      </c>
      <c r="AZ1" s="82" t="s">
        <v>42</v>
      </c>
      <c r="BA1" s="74" t="s">
        <v>34</v>
      </c>
      <c r="BB1" s="87" t="s">
        <v>10</v>
      </c>
      <c r="BC1" s="74" t="s">
        <v>11</v>
      </c>
      <c r="BD1" s="88" t="s">
        <v>43</v>
      </c>
      <c r="BE1" s="87" t="s">
        <v>2</v>
      </c>
      <c r="BF1" s="87" t="s">
        <v>12</v>
      </c>
      <c r="BG1" s="82" t="s">
        <v>60</v>
      </c>
      <c r="BH1" s="89" t="s">
        <v>65</v>
      </c>
      <c r="BI1" s="89" t="s">
        <v>12</v>
      </c>
      <c r="BJ1" s="80" t="s">
        <v>60</v>
      </c>
      <c r="BK1" s="87" t="s">
        <v>65</v>
      </c>
      <c r="BL1" s="87" t="s">
        <v>12</v>
      </c>
      <c r="BM1" s="82" t="s">
        <v>60</v>
      </c>
      <c r="BN1" s="88" t="s">
        <v>44</v>
      </c>
      <c r="BO1" s="82" t="s">
        <v>13</v>
      </c>
      <c r="BP1" s="82" t="s">
        <v>61</v>
      </c>
      <c r="BQ1" s="82" t="s">
        <v>14</v>
      </c>
      <c r="BR1" s="82" t="s">
        <v>62</v>
      </c>
      <c r="BS1" s="80" t="s">
        <v>13</v>
      </c>
      <c r="BT1" s="80" t="s">
        <v>61</v>
      </c>
      <c r="BU1" s="80" t="s">
        <v>14</v>
      </c>
      <c r="BV1" s="80" t="s">
        <v>62</v>
      </c>
      <c r="BW1" s="82" t="s">
        <v>13</v>
      </c>
      <c r="BX1" s="82" t="s">
        <v>61</v>
      </c>
      <c r="BY1" s="82" t="s">
        <v>14</v>
      </c>
      <c r="BZ1" s="82" t="s">
        <v>62</v>
      </c>
      <c r="CA1" s="80" t="s">
        <v>63</v>
      </c>
      <c r="CB1" s="74" t="s">
        <v>15</v>
      </c>
      <c r="CC1" s="90" t="s">
        <v>47</v>
      </c>
      <c r="CD1" s="82" t="s">
        <v>45</v>
      </c>
      <c r="CE1" s="82" t="s">
        <v>46</v>
      </c>
      <c r="CF1" s="82" t="s">
        <v>80</v>
      </c>
      <c r="CG1" s="80" t="s">
        <v>48</v>
      </c>
      <c r="CH1" s="80" t="s">
        <v>45</v>
      </c>
      <c r="CI1" s="80" t="s">
        <v>46</v>
      </c>
      <c r="CJ1" s="82" t="s">
        <v>80</v>
      </c>
      <c r="CK1" s="90" t="s">
        <v>49</v>
      </c>
      <c r="CL1" s="82" t="s">
        <v>45</v>
      </c>
      <c r="CM1" s="82" t="s">
        <v>46</v>
      </c>
      <c r="CN1" s="82" t="s">
        <v>80</v>
      </c>
      <c r="CO1" s="91" t="s">
        <v>50</v>
      </c>
      <c r="CP1" s="80" t="s">
        <v>45</v>
      </c>
      <c r="CQ1" s="80" t="s">
        <v>46</v>
      </c>
      <c r="CR1" s="82" t="s">
        <v>80</v>
      </c>
      <c r="CS1" s="86" t="s">
        <v>52</v>
      </c>
      <c r="CT1" s="82" t="s">
        <v>51</v>
      </c>
      <c r="CU1" s="82" t="s">
        <v>46</v>
      </c>
      <c r="CV1" s="74" t="s">
        <v>36</v>
      </c>
      <c r="CW1" s="92" t="s">
        <v>54</v>
      </c>
      <c r="CX1" s="93" t="s">
        <v>66</v>
      </c>
      <c r="CY1" s="89" t="s">
        <v>16</v>
      </c>
      <c r="CZ1" s="94" t="s">
        <v>66</v>
      </c>
      <c r="DA1" s="95" t="s">
        <v>16</v>
      </c>
      <c r="DB1" s="93" t="s">
        <v>66</v>
      </c>
      <c r="DC1" s="89" t="s">
        <v>16</v>
      </c>
      <c r="DD1" s="92" t="s">
        <v>53</v>
      </c>
      <c r="DE1" s="74" t="s">
        <v>37</v>
      </c>
      <c r="DF1" s="94" t="s">
        <v>17</v>
      </c>
      <c r="DG1" s="74" t="s">
        <v>38</v>
      </c>
      <c r="DH1" s="96" t="s">
        <v>39</v>
      </c>
      <c r="DI1" s="97" t="s">
        <v>64</v>
      </c>
      <c r="DJ1" s="98" t="s">
        <v>82</v>
      </c>
      <c r="DK1" s="98" t="s">
        <v>82</v>
      </c>
      <c r="DL1" s="98" t="s">
        <v>82</v>
      </c>
      <c r="DM1" s="98" t="s">
        <v>82</v>
      </c>
      <c r="DN1" s="98" t="s">
        <v>82</v>
      </c>
      <c r="DO1" s="98" t="s">
        <v>82</v>
      </c>
      <c r="DP1" s="98" t="s">
        <v>82</v>
      </c>
      <c r="DQ1" s="98" t="s">
        <v>82</v>
      </c>
      <c r="DR1" s="98" t="s">
        <v>82</v>
      </c>
      <c r="DS1" s="98" t="s">
        <v>82</v>
      </c>
      <c r="DT1" s="74" t="s">
        <v>40</v>
      </c>
      <c r="DU1" s="96" t="s">
        <v>67</v>
      </c>
      <c r="DV1" s="99" t="s">
        <v>68</v>
      </c>
      <c r="DW1" s="100" t="s">
        <v>71</v>
      </c>
      <c r="DX1" s="100" t="s">
        <v>72</v>
      </c>
      <c r="DY1" s="99" t="s">
        <v>74</v>
      </c>
      <c r="DZ1" s="100" t="s">
        <v>73</v>
      </c>
      <c r="EA1" s="100" t="s">
        <v>75</v>
      </c>
      <c r="EB1" s="101" t="s">
        <v>76</v>
      </c>
    </row>
    <row r="2" spans="1:132" x14ac:dyDescent="0.25">
      <c r="A2" s="102">
        <f>+'Componente N 1'!$B$3</f>
        <v>0</v>
      </c>
      <c r="B2" s="102" t="str">
        <f>+'Componente N 1'!$B$4</f>
        <v>Ente per la gestione accentrata dei servizi condivisi</v>
      </c>
      <c r="C2" s="102">
        <f>+'Componente N 1'!$B$5</f>
        <v>0</v>
      </c>
      <c r="D2" s="102" t="str">
        <f>+'Componente N 1'!$B$6</f>
        <v/>
      </c>
      <c r="E2" s="102" t="str">
        <f>+'Componente N 1'!$B$7</f>
        <v/>
      </c>
      <c r="F2" s="102" t="str">
        <f>+'Componente N 1'!$B$8</f>
        <v>Ente del Servizio Sanitario Regionale - Friuli Venezia Giulia</v>
      </c>
      <c r="G2" s="102">
        <f>+'Componente N 1'!$B$9</f>
        <v>0</v>
      </c>
      <c r="H2" s="102" t="str">
        <f>+'Componente N 1'!$B$10</f>
        <v>Direttore Generale</v>
      </c>
      <c r="I2" s="102">
        <f>+'Componente N 1'!$B$11</f>
        <v>0</v>
      </c>
      <c r="J2" s="102" t="str">
        <f>+'Componente N 1'!$B$12</f>
        <v>Nuova Nomina</v>
      </c>
      <c r="K2" s="102">
        <f>+'Componente N 1'!$B$13</f>
        <v>0</v>
      </c>
      <c r="L2" s="102" t="str">
        <f>+'Componente N 1'!$B$14</f>
        <v xml:space="preserve">Saverio </v>
      </c>
      <c r="M2" s="102" t="str">
        <f>+'Componente N 1'!$B$15</f>
        <v>Merzliak</v>
      </c>
      <c r="N2" s="102" t="str">
        <f>+'Componente N 1'!$B$16</f>
        <v>Italia</v>
      </c>
      <c r="O2" s="103">
        <f>+'Componente N 1'!$B$17</f>
        <v>20061</v>
      </c>
      <c r="P2" s="102" t="str">
        <f>+'Componente N 1'!$B$19</f>
        <v>Trieste</v>
      </c>
      <c r="Q2" s="102" t="str">
        <f>+'Componente N 1'!$B$20</f>
        <v>Maschile</v>
      </c>
      <c r="R2" s="102">
        <f>+'Componente N 1'!$B$21</f>
        <v>0</v>
      </c>
      <c r="S2" s="102" t="str">
        <f>+'Componente N 1'!$B$22</f>
        <v>No</v>
      </c>
      <c r="T2" s="102">
        <f>+'Componente N 1'!$B$23</f>
        <v>0</v>
      </c>
      <c r="U2" s="102" t="str">
        <f>+'Componente N 1'!$B$24</f>
        <v>No</v>
      </c>
      <c r="V2" s="102">
        <f>+'Componente N 1'!$B$25</f>
        <v>0</v>
      </c>
      <c r="W2" s="102" t="str">
        <f>+'Componente N 1'!$B$26</f>
        <v>No</v>
      </c>
      <c r="X2" s="102">
        <f>+'Componente N 1'!$B$27</f>
        <v>0</v>
      </c>
      <c r="Y2" s="102" t="str">
        <f>+'Componente N 1'!$B$28</f>
        <v>No</v>
      </c>
      <c r="Z2" s="102">
        <f>+'Componente N 1'!$B$29</f>
        <v>0</v>
      </c>
      <c r="AA2" s="102" t="str">
        <f>+'Componente N 1'!$B$30</f>
        <v>No</v>
      </c>
      <c r="AB2" s="102">
        <f>+'Componente N 1'!$B$31</f>
        <v>0</v>
      </c>
      <c r="AC2" s="102">
        <f>+'Componente N 1'!$B$32</f>
        <v>0</v>
      </c>
      <c r="AD2" s="102">
        <f>+'Componente N 1'!$B$33</f>
        <v>0</v>
      </c>
      <c r="AE2" s="102" t="str">
        <f>+'Componente N 1'!$B$34</f>
        <v>No</v>
      </c>
      <c r="AF2" s="102">
        <f>+'Componente N 1'!$B$35</f>
        <v>0</v>
      </c>
      <c r="AG2" s="102" t="str">
        <f>+'Componente N 1'!$B$36</f>
        <v>No</v>
      </c>
      <c r="AH2" s="102">
        <f>+'Componente N 1'!$B$37</f>
        <v>0</v>
      </c>
      <c r="AI2" s="102" t="str">
        <f>+'Componente N 1'!$B$38</f>
        <v>No</v>
      </c>
      <c r="AJ2" s="102">
        <f>+'Componente N 1'!$B$39</f>
        <v>0</v>
      </c>
      <c r="AK2" s="102" t="str">
        <f>+'Componente N 1'!$B$40</f>
        <v>No</v>
      </c>
      <c r="AL2" s="102">
        <f>+'Componente N 1'!$B$41</f>
        <v>0</v>
      </c>
      <c r="AM2" s="102" t="str">
        <f>+'Componente N 1'!$B$42</f>
        <v>No</v>
      </c>
      <c r="AN2" s="102">
        <f>+'Componente N 1'!$B$43</f>
        <v>0</v>
      </c>
      <c r="AO2" s="102" t="str">
        <f>+'Componente N 1'!$B$44</f>
        <v>No</v>
      </c>
      <c r="AP2" s="102">
        <f>+'Componente N 1'!$B$45</f>
        <v>0</v>
      </c>
      <c r="AQ2" s="102" t="str">
        <f>+'Componente N 1'!$B$46</f>
        <v>No</v>
      </c>
      <c r="AR2" s="102">
        <f>+'Componente N 1'!$B$47</f>
        <v>0</v>
      </c>
      <c r="AS2" s="102" t="str">
        <f>+'Componente N 1'!$B$48</f>
        <v>No</v>
      </c>
      <c r="AT2" s="102">
        <f>+'Componente N 1'!$B$49</f>
        <v>0</v>
      </c>
      <c r="AU2" s="102" t="str">
        <f>+'Componente N 1'!$B$50</f>
        <v>No</v>
      </c>
      <c r="AV2" s="102">
        <f>+'Componente N 1'!$B$51</f>
        <v>0</v>
      </c>
      <c r="AW2" s="102" t="str">
        <f>+'Componente N 1'!$B$52</f>
        <v>No</v>
      </c>
      <c r="AX2" s="102">
        <f>+'Componente N 1'!$B$53</f>
        <v>0</v>
      </c>
      <c r="AY2" s="102" t="str">
        <f>+'Componente N 1'!$B$54</f>
        <v>No</v>
      </c>
      <c r="AZ2" s="102">
        <f>+'Componente N 1'!$B$55</f>
        <v>0</v>
      </c>
      <c r="BA2" s="102">
        <f>+'Componente N 1'!$B$56</f>
        <v>0</v>
      </c>
      <c r="BB2" s="102" t="str">
        <f>+'Componente N 1'!$B$57</f>
        <v>Nessun precedente rapporto d'impiego con l'amministrazione</v>
      </c>
      <c r="BC2" s="102">
        <f>+'Componente N 1'!$B$58</f>
        <v>0</v>
      </c>
      <c r="BD2" s="102">
        <f>+'Componente N 1'!$B$59</f>
        <v>0</v>
      </c>
      <c r="BE2" s="102" t="str">
        <f>+'Componente N 1'!$B$60</f>
        <v>Laurea specialistica/magistrale</v>
      </c>
      <c r="BF2" s="102" t="str">
        <f>+'Componente N 1'!$B$61</f>
        <v>Altra Laurea in discipline attinenti alle specificità amm.ne</v>
      </c>
      <c r="BG2" s="102" t="str">
        <f>+'Componente N 1'!$B$62</f>
        <v>Sociologia</v>
      </c>
      <c r="BH2" s="102" t="str">
        <f>+'Componente N 1'!$B$63</f>
        <v>Laurea vecchio ordinamento</v>
      </c>
      <c r="BI2" s="102" t="str">
        <f>+'Componente N 1'!$B$64</f>
        <v>Altra Laurea in discipline NON attinenti alle specificità amm.ne</v>
      </c>
      <c r="BJ2" s="102" t="str">
        <f>+'Componente N 1'!$B$65</f>
        <v>Filosofia</v>
      </c>
      <c r="BK2" s="102">
        <f>+'Componente N 1'!$B$66</f>
        <v>0</v>
      </c>
      <c r="BL2" s="102">
        <f>+'Componente N 1'!$B$67</f>
        <v>0</v>
      </c>
      <c r="BM2" s="102">
        <f>+'Componente N 1'!$B$68</f>
        <v>0</v>
      </c>
      <c r="BN2" s="102">
        <f>+'Componente N 1'!$B$69</f>
        <v>0</v>
      </c>
      <c r="BO2" s="102" t="str">
        <f>+'Componente N 1'!$B$70</f>
        <v>-</v>
      </c>
      <c r="BP2" s="102">
        <f>+'Componente N 1'!$B$71</f>
        <v>0</v>
      </c>
      <c r="BQ2" s="102">
        <f>+'Componente N 1'!$B$72</f>
        <v>0</v>
      </c>
      <c r="BR2" s="102">
        <f>+'Componente N 1'!$B$73</f>
        <v>0</v>
      </c>
      <c r="BS2" s="102">
        <f>+'Componente N 1'!$B$74</f>
        <v>0</v>
      </c>
      <c r="BT2" s="102">
        <f>+'Componente N 1'!$B$75</f>
        <v>0</v>
      </c>
      <c r="BU2" s="102">
        <f>+'Componente N 1'!$B$76</f>
        <v>0</v>
      </c>
      <c r="BV2" s="102">
        <f>+'Componente N 1'!$B$77</f>
        <v>0</v>
      </c>
      <c r="BW2" s="102">
        <f>+'Componente N 1'!$B$78</f>
        <v>0</v>
      </c>
      <c r="BX2" s="102">
        <f>+'Componente N 1'!$B$79</f>
        <v>0</v>
      </c>
      <c r="BY2" s="102">
        <f>+'Componente N 1'!$B$80</f>
        <v>0</v>
      </c>
      <c r="BZ2" s="102">
        <f>+'Componente N 1'!$B$81</f>
        <v>0</v>
      </c>
      <c r="CA2" s="102">
        <f>+'Componente N 1'!$B$82</f>
        <v>0</v>
      </c>
      <c r="CB2" s="102">
        <f>+'Componente N 1'!$B$83</f>
        <v>0</v>
      </c>
      <c r="CC2" s="102" t="str">
        <f>+'Componente N 1'!$B$84</f>
        <v>Sì</v>
      </c>
      <c r="CD2" s="102" t="str">
        <f>+'Componente N 1'!$B$85</f>
        <v>Direttore Amministrativo/Dirigente</v>
      </c>
      <c r="CE2" s="102">
        <f>+'Componente N 1'!$B$86</f>
        <v>82</v>
      </c>
      <c r="CF2" s="102" t="str">
        <f>+'Componente N 1'!$B$87</f>
        <v>Pubblico</v>
      </c>
      <c r="CG2" s="102" t="str">
        <f>+'Componente N 1'!$B$88</f>
        <v>No</v>
      </c>
      <c r="CH2" s="102">
        <f>+'Componente N 1'!$B$89</f>
        <v>0</v>
      </c>
      <c r="CI2" s="102">
        <f>+'Componente N 1'!$B$90</f>
        <v>0</v>
      </c>
      <c r="CJ2" s="102" t="str">
        <f>+'Componente N 1'!$B$91</f>
        <v>Pubblico</v>
      </c>
      <c r="CK2" s="102" t="str">
        <f>+'Componente N 1'!$B$92</f>
        <v>Sì</v>
      </c>
      <c r="CL2" s="102" t="str">
        <f>+'Componente N 1'!$B$93</f>
        <v>Direttore di struttura complessa ad interim/dirigente</v>
      </c>
      <c r="CM2" s="102">
        <f>+'Componente N 1'!$B$94</f>
        <v>52</v>
      </c>
      <c r="CN2" s="102" t="str">
        <f>+'Componente N 1'!$B$95</f>
        <v>Pubblico</v>
      </c>
      <c r="CO2" s="102" t="str">
        <f>+'Componente N 1'!$B$96</f>
        <v>Sì</v>
      </c>
      <c r="CP2" s="102" t="str">
        <f>+'Componente N 1'!$B$97</f>
        <v>dirigente</v>
      </c>
      <c r="CQ2" s="102">
        <f>+'Componente N 1'!$B$98</f>
        <v>120</v>
      </c>
      <c r="CR2" s="102" t="str">
        <f>+'Componente N 1'!$B$99</f>
        <v>Privato</v>
      </c>
      <c r="CS2" s="102" t="str">
        <f>+'Componente N 1'!$B$100</f>
        <v>Sì</v>
      </c>
      <c r="CT2" s="102" t="str">
        <f>+'Componente N 1'!$B$101</f>
        <v>Azienda per i Servizi Sanitari n.4 "Medio Friuli"</v>
      </c>
      <c r="CU2" s="102">
        <f>+'Componente N 1'!$B$102</f>
        <v>20</v>
      </c>
      <c r="CV2" s="102">
        <f>+'Componente N 1'!$B$103</f>
        <v>0</v>
      </c>
      <c r="CW2" s="102" t="str">
        <f>+'Componente N 1'!$B$104</f>
        <v>livello medio</v>
      </c>
      <c r="CX2" s="102">
        <f>+'Componente N 1'!$B$105</f>
        <v>0</v>
      </c>
      <c r="CY2" s="102">
        <f>+'Componente N 1'!$B$106</f>
        <v>0</v>
      </c>
      <c r="CZ2" s="102">
        <f>+'Componente N 1'!$B$107</f>
        <v>0</v>
      </c>
      <c r="DA2" s="102">
        <f>+'Componente N 1'!$B$108</f>
        <v>0</v>
      </c>
      <c r="DB2" s="102">
        <f>+'Componente N 1'!$B$109</f>
        <v>0</v>
      </c>
      <c r="DC2" s="102">
        <f>+'Componente N 1'!$B$110</f>
        <v>0</v>
      </c>
      <c r="DD2" s="102">
        <f>+'Componente N 1'!$B$111</f>
        <v>0</v>
      </c>
      <c r="DE2" s="102">
        <f>+'Componente N 1'!$B$112</f>
        <v>0</v>
      </c>
      <c r="DF2" s="102" t="str">
        <f>+'Componente N 1'!$B$113</f>
        <v>livello medio</v>
      </c>
      <c r="DG2" s="102">
        <f>+'Componente N 1'!$B$114</f>
        <v>0</v>
      </c>
      <c r="DH2" s="102" t="str">
        <f>+'Componente N 1'!$B$115</f>
        <v>No</v>
      </c>
      <c r="DI2" s="102">
        <f>+'Componente N 1'!$B$116</f>
        <v>0</v>
      </c>
      <c r="DJ2" s="102">
        <f>+'Componente N 1'!$B$117</f>
        <v>0</v>
      </c>
      <c r="DK2" s="102">
        <f>+'Componente N 1'!$B$118</f>
        <v>0</v>
      </c>
      <c r="DL2" s="102">
        <f>+'Componente N 1'!$B$119</f>
        <v>0</v>
      </c>
      <c r="DM2" s="102">
        <f>+'Componente N 1'!$B$120</f>
        <v>0</v>
      </c>
      <c r="DN2" s="102">
        <f>+'Componente N 1'!$B$121</f>
        <v>0</v>
      </c>
      <c r="DO2" s="102">
        <f>+'Componente N 1'!$B$122</f>
        <v>0</v>
      </c>
      <c r="DP2" s="102">
        <f>+'Componente N 1'!$B$123</f>
        <v>0</v>
      </c>
      <c r="DQ2" s="102">
        <f>+'Componente N 1'!$B$124</f>
        <v>0</v>
      </c>
      <c r="DR2" s="102">
        <f>+'Componente N 1'!$B$125</f>
        <v>0</v>
      </c>
      <c r="DS2" s="102">
        <f>+'Componente N 1'!$B$126</f>
        <v>0</v>
      </c>
      <c r="DT2" s="102">
        <f>+'Componente N 1'!$B$129</f>
        <v>0</v>
      </c>
      <c r="DU2" s="102">
        <f>+'Componente N 1'!$B$130</f>
        <v>5600</v>
      </c>
      <c r="DV2" s="102">
        <f>+'Dati Amministrazione'!$B$13</f>
        <v>0</v>
      </c>
      <c r="DW2" s="102" t="str">
        <f>+'Dati Amministrazione'!$B$14</f>
        <v>Monocratico</v>
      </c>
      <c r="DX2" s="102" t="str">
        <f>+'Dati Amministrazione'!$B$15</f>
        <v>No</v>
      </c>
      <c r="DY2" s="102">
        <f>+'Dati Amministrazione'!$B$16</f>
        <v>0</v>
      </c>
      <c r="DZ2" s="102">
        <f>+'Dati Amministrazione'!$B$17</f>
        <v>0</v>
      </c>
      <c r="EA2" s="102">
        <f>+'Dati Amministrazione'!$B$18</f>
        <v>0</v>
      </c>
      <c r="EB2" s="102" t="str">
        <f>+'Dati Amministrazione'!$B$19</f>
        <v>Sì</v>
      </c>
    </row>
    <row r="3" spans="1:132" x14ac:dyDescent="0.25">
      <c r="A3" s="102">
        <f>+'Componente N 2'!$B$3</f>
        <v>0</v>
      </c>
      <c r="B3" s="102" t="str">
        <f>+'Componente N 2'!$B$4</f>
        <v>Ente per la gestione accentrata dei servizi condivisi</v>
      </c>
      <c r="C3" s="102">
        <f>+'Componente N 2'!$B$5</f>
        <v>0</v>
      </c>
      <c r="D3" s="102" t="str">
        <f>+'Componente N 2'!$B$6</f>
        <v/>
      </c>
      <c r="E3" s="102" t="str">
        <f>+'Componente N 2'!$B$7</f>
        <v/>
      </c>
      <c r="F3" s="102" t="str">
        <f>+'Componente N 2'!$B$8</f>
        <v>Ente del Servizio Sanitario Regionale - Friuli Venezia Giulia</v>
      </c>
      <c r="G3" s="102">
        <f>+'Componente N 2'!$B$9</f>
        <v>0</v>
      </c>
      <c r="H3" s="102" t="str">
        <f>+'Componente N 2'!$B$10</f>
        <v>Direttore Generale</v>
      </c>
      <c r="I3" s="102">
        <f>+'Componente N 2'!$B$11</f>
        <v>0</v>
      </c>
      <c r="J3" s="102">
        <f>+'Componente N 2'!$B$12</f>
        <v>0</v>
      </c>
      <c r="K3" s="102">
        <f>+'Componente N 2'!$B$13</f>
        <v>0</v>
      </c>
      <c r="L3" s="102">
        <f>+'Componente N 2'!$B$14</f>
        <v>0</v>
      </c>
      <c r="M3" s="102">
        <f>+'Componente N 2'!$B$15</f>
        <v>0</v>
      </c>
      <c r="N3" s="102">
        <f>+'Componente N 2'!$B$16</f>
        <v>0</v>
      </c>
      <c r="O3" s="103">
        <f>+'Componente N 2'!$B$17</f>
        <v>0</v>
      </c>
      <c r="P3" s="102">
        <f>+'Componente N 2'!$B$19</f>
        <v>0</v>
      </c>
      <c r="Q3" s="102">
        <f>+'Componente N 2'!$B$20</f>
        <v>0</v>
      </c>
      <c r="R3" s="102">
        <f>+'Componente N 2'!$B$21</f>
        <v>0</v>
      </c>
      <c r="S3" s="102">
        <f>+'Componente N 2'!$B$22</f>
        <v>0</v>
      </c>
      <c r="T3" s="102">
        <f>+'Componente N 2'!$B$23</f>
        <v>0</v>
      </c>
      <c r="U3" s="102">
        <f>+'Componente N 2'!$B$24</f>
        <v>0</v>
      </c>
      <c r="V3" s="102">
        <f>+'Componente N 2'!$B$25</f>
        <v>0</v>
      </c>
      <c r="W3" s="102">
        <f>+'Componente N 2'!$B$26</f>
        <v>0</v>
      </c>
      <c r="X3" s="102">
        <f>+'Componente N 2'!$B$27</f>
        <v>0</v>
      </c>
      <c r="Y3" s="102">
        <f>+'Componente N 2'!$B$28</f>
        <v>0</v>
      </c>
      <c r="Z3" s="102">
        <f>+'Componente N 2'!$B$29</f>
        <v>0</v>
      </c>
      <c r="AA3" s="102">
        <f>+'Componente N 2'!$B$30</f>
        <v>0</v>
      </c>
      <c r="AB3" s="102">
        <f>+'Componente N 2'!$B$31</f>
        <v>0</v>
      </c>
      <c r="AC3" s="102">
        <f>+'Componente N 2'!$B$32</f>
        <v>0</v>
      </c>
      <c r="AD3" s="102">
        <f>+'Componente N 2'!$B$33</f>
        <v>0</v>
      </c>
      <c r="AE3" s="102">
        <f>+'Componente N 2'!$B$34</f>
        <v>0</v>
      </c>
      <c r="AF3" s="102">
        <f>+'Componente N 2'!$B$35</f>
        <v>0</v>
      </c>
      <c r="AG3" s="102">
        <f>+'Componente N 2'!$B$36</f>
        <v>0</v>
      </c>
      <c r="AH3" s="102">
        <f>+'Componente N 2'!$B$37</f>
        <v>0</v>
      </c>
      <c r="AI3" s="102">
        <f>+'Componente N 2'!$B$38</f>
        <v>0</v>
      </c>
      <c r="AJ3" s="102">
        <f>+'Componente N 2'!$B$39</f>
        <v>0</v>
      </c>
      <c r="AK3" s="102">
        <f>+'Componente N 2'!$B$40</f>
        <v>0</v>
      </c>
      <c r="AL3" s="102">
        <f>+'Componente N 2'!$B$41</f>
        <v>0</v>
      </c>
      <c r="AM3" s="102">
        <f>+'Componente N 2'!$B$42</f>
        <v>0</v>
      </c>
      <c r="AN3" s="102">
        <f>+'Componente N 2'!$B$43</f>
        <v>0</v>
      </c>
      <c r="AO3" s="102">
        <f>+'Componente N 2'!$B$44</f>
        <v>0</v>
      </c>
      <c r="AP3" s="102">
        <f>+'Componente N 2'!$B$45</f>
        <v>0</v>
      </c>
      <c r="AQ3" s="102">
        <f>+'Componente N 2'!$B$46</f>
        <v>0</v>
      </c>
      <c r="AR3" s="102">
        <f>+'Componente N 2'!$B$47</f>
        <v>0</v>
      </c>
      <c r="AS3" s="102">
        <f>+'Componente N 2'!$B$48</f>
        <v>0</v>
      </c>
      <c r="AT3" s="102">
        <f>+'Componente N 2'!$B$49</f>
        <v>0</v>
      </c>
      <c r="AU3" s="102">
        <f>+'Componente N 2'!$B$50</f>
        <v>0</v>
      </c>
      <c r="AV3" s="102">
        <f>+'Componente N 2'!$B$51</f>
        <v>0</v>
      </c>
      <c r="AW3" s="102">
        <f>+'Componente N 2'!$B$52</f>
        <v>0</v>
      </c>
      <c r="AX3" s="102">
        <f>+'Componente N 2'!$B$53</f>
        <v>0</v>
      </c>
      <c r="AY3" s="102">
        <f>+'Componente N 2'!$B$54</f>
        <v>0</v>
      </c>
      <c r="AZ3" s="102">
        <f>+'Componente N 2'!$B$55</f>
        <v>0</v>
      </c>
      <c r="BA3" s="102">
        <f>+'Componente N 2'!$B$56</f>
        <v>0</v>
      </c>
      <c r="BB3" s="102">
        <f>+'Componente N 2'!$B$57</f>
        <v>0</v>
      </c>
      <c r="BC3" s="102">
        <f>+'Componente N 2'!$B$58</f>
        <v>0</v>
      </c>
      <c r="BD3" s="102">
        <f>+'Componente N 2'!$B$59</f>
        <v>0</v>
      </c>
      <c r="BE3" s="102">
        <f>+'Componente N 2'!$B$60</f>
        <v>0</v>
      </c>
      <c r="BF3" s="102">
        <f>+'Componente N 2'!$B$61</f>
        <v>0</v>
      </c>
      <c r="BG3" s="102">
        <f>+'Componente N 2'!$B$62</f>
        <v>0</v>
      </c>
      <c r="BH3" s="102">
        <f>+'Componente N 2'!$B$63</f>
        <v>0</v>
      </c>
      <c r="BI3" s="102">
        <f>+'Componente N 2'!$B$64</f>
        <v>0</v>
      </c>
      <c r="BJ3" s="102">
        <f>+'Componente N 2'!$B$65</f>
        <v>0</v>
      </c>
      <c r="BK3" s="102">
        <f>+'Componente N 2'!$B$66</f>
        <v>0</v>
      </c>
      <c r="BL3" s="102">
        <f>+'Componente N 2'!$B$67</f>
        <v>0</v>
      </c>
      <c r="BM3" s="102">
        <f>+'Componente N 2'!$B$68</f>
        <v>0</v>
      </c>
      <c r="BN3" s="102">
        <f>+'Componente N 2'!$B$69</f>
        <v>0</v>
      </c>
      <c r="BO3" s="102">
        <f>+'Componente N 2'!$B$70</f>
        <v>0</v>
      </c>
      <c r="BP3" s="102">
        <f>+'Componente N 2'!$B$71</f>
        <v>0</v>
      </c>
      <c r="BQ3" s="102">
        <f>+'Componente N 2'!$B$72</f>
        <v>0</v>
      </c>
      <c r="BR3" s="102">
        <f>+'Componente N 2'!$B$73</f>
        <v>0</v>
      </c>
      <c r="BS3" s="102">
        <f>+'Componente N 2'!$B$74</f>
        <v>0</v>
      </c>
      <c r="BT3" s="102">
        <f>+'Componente N 2'!$B$75</f>
        <v>0</v>
      </c>
      <c r="BU3" s="102">
        <f>+'Componente N 2'!$B$76</f>
        <v>0</v>
      </c>
      <c r="BV3" s="102">
        <f>+'Componente N 2'!$B$77</f>
        <v>0</v>
      </c>
      <c r="BW3" s="102">
        <f>+'Componente N 2'!$B$78</f>
        <v>0</v>
      </c>
      <c r="BX3" s="102">
        <f>+'Componente N 2'!$B$79</f>
        <v>0</v>
      </c>
      <c r="BY3" s="102">
        <f>+'Componente N 2'!$B$80</f>
        <v>0</v>
      </c>
      <c r="BZ3" s="102">
        <f>+'Componente N 2'!$B$81</f>
        <v>0</v>
      </c>
      <c r="CA3" s="102">
        <f>+'Componente N 2'!$B$82</f>
        <v>0</v>
      </c>
      <c r="CB3" s="102">
        <f>+'Componente N 2'!$B$83</f>
        <v>0</v>
      </c>
      <c r="CC3" s="102">
        <f>+'Componente N 2'!$B$84</f>
        <v>0</v>
      </c>
      <c r="CD3" s="102">
        <f>+'Componente N 2'!$B$85</f>
        <v>0</v>
      </c>
      <c r="CE3" s="102">
        <f>+'Componente N 2'!$B$86</f>
        <v>0</v>
      </c>
      <c r="CF3" s="102">
        <f>+'Componente N 2'!$B$87</f>
        <v>0</v>
      </c>
      <c r="CG3" s="102">
        <f>+'Componente N 2'!$B$88</f>
        <v>0</v>
      </c>
      <c r="CH3" s="102">
        <f>+'Componente N 2'!$B$89</f>
        <v>0</v>
      </c>
      <c r="CI3" s="102">
        <f>+'Componente N 2'!$B$90</f>
        <v>0</v>
      </c>
      <c r="CJ3" s="102">
        <f>+'Componente N 2'!$B$91</f>
        <v>0</v>
      </c>
      <c r="CK3" s="102">
        <f>+'Componente N 2'!$B$92</f>
        <v>0</v>
      </c>
      <c r="CL3" s="102">
        <f>+'Componente N 2'!$B$93</f>
        <v>0</v>
      </c>
      <c r="CM3" s="102">
        <f>+'Componente N 2'!$B$94</f>
        <v>0</v>
      </c>
      <c r="CN3" s="102">
        <f>+'Componente N 2'!$B$95</f>
        <v>0</v>
      </c>
      <c r="CO3" s="102">
        <f>+'Componente N 2'!$B$96</f>
        <v>0</v>
      </c>
      <c r="CP3" s="102">
        <f>+'Componente N 2'!$B$97</f>
        <v>0</v>
      </c>
      <c r="CQ3" s="102">
        <f>+'Componente N 2'!$B$98</f>
        <v>0</v>
      </c>
      <c r="CR3" s="102">
        <f>+'Componente N 2'!$B$99</f>
        <v>0</v>
      </c>
      <c r="CS3" s="102">
        <f>+'Componente N 2'!$B$100</f>
        <v>0</v>
      </c>
      <c r="CT3" s="102">
        <f>+'Componente N 2'!$B$101</f>
        <v>0</v>
      </c>
      <c r="CU3" s="102">
        <f>+'Componente N 2'!$B$102</f>
        <v>0</v>
      </c>
      <c r="CV3" s="102">
        <f>+'Componente N 2'!$B$103</f>
        <v>0</v>
      </c>
      <c r="CW3" s="102">
        <f>+'Componente N 2'!$B$104</f>
        <v>0</v>
      </c>
      <c r="CX3" s="102">
        <f>+'Componente N 2'!$B$105</f>
        <v>0</v>
      </c>
      <c r="CY3" s="102">
        <f>+'Componente N 2'!$B$106</f>
        <v>0</v>
      </c>
      <c r="CZ3" s="102">
        <f>+'Componente N 2'!$B$107</f>
        <v>0</v>
      </c>
      <c r="DA3" s="102">
        <f>+'Componente N 2'!$B$108</f>
        <v>0</v>
      </c>
      <c r="DB3" s="102">
        <f>+'Componente N 2'!$B$109</f>
        <v>0</v>
      </c>
      <c r="DC3" s="102">
        <f>+'Componente N 2'!$B$110</f>
        <v>0</v>
      </c>
      <c r="DD3" s="102">
        <f>+'Componente N 2'!$B$111</f>
        <v>0</v>
      </c>
      <c r="DE3" s="102">
        <f>+'Componente N 2'!$B$112</f>
        <v>0</v>
      </c>
      <c r="DF3" s="102">
        <f>+'Componente N 2'!$B$113</f>
        <v>0</v>
      </c>
      <c r="DG3" s="102">
        <f>+'Componente N 2'!$B$114</f>
        <v>0</v>
      </c>
      <c r="DH3" s="102">
        <f>+'Componente N 2'!$B$115</f>
        <v>0</v>
      </c>
      <c r="DI3" s="102">
        <f>+'Componente N 2'!$B$116</f>
        <v>0</v>
      </c>
      <c r="DJ3" s="102">
        <f>+'Componente N 2'!$B$117</f>
        <v>0</v>
      </c>
      <c r="DK3" s="102">
        <f>+'Componente N 2'!$B$118</f>
        <v>0</v>
      </c>
      <c r="DL3" s="102">
        <f>+'Componente N 2'!$B$119</f>
        <v>0</v>
      </c>
      <c r="DM3" s="102">
        <f>+'Componente N 2'!$B$120</f>
        <v>0</v>
      </c>
      <c r="DN3" s="102">
        <f>+'Componente N 2'!$B$121</f>
        <v>0</v>
      </c>
      <c r="DO3" s="102">
        <f>+'Componente N 2'!$B$122</f>
        <v>0</v>
      </c>
      <c r="DP3" s="102">
        <f>+'Componente N 2'!$B$123</f>
        <v>0</v>
      </c>
      <c r="DQ3" s="102">
        <f>+'Componente N 2'!$B$124</f>
        <v>0</v>
      </c>
      <c r="DR3" s="102">
        <f>+'Componente N 2'!$B$125</f>
        <v>0</v>
      </c>
      <c r="DS3" s="102">
        <f>+'Componente N 2'!$B$126</f>
        <v>0</v>
      </c>
      <c r="DT3" s="102">
        <f>+'Componente N 2'!$B$129</f>
        <v>0</v>
      </c>
      <c r="DU3" s="102">
        <f>+'Componente N 2'!$B$130</f>
        <v>0</v>
      </c>
      <c r="DV3" s="102">
        <f>+'Dati Amministrazione'!$B$13</f>
        <v>0</v>
      </c>
      <c r="DW3" s="102" t="str">
        <f>+'Dati Amministrazione'!$B$14</f>
        <v>Monocratico</v>
      </c>
      <c r="DX3" s="102" t="str">
        <f>+'Dati Amministrazione'!$B$15</f>
        <v>No</v>
      </c>
      <c r="DY3" s="102">
        <f>+'Dati Amministrazione'!$B$16</f>
        <v>0</v>
      </c>
      <c r="DZ3" s="102">
        <f>+'Dati Amministrazione'!$B$17</f>
        <v>0</v>
      </c>
      <c r="EA3" s="102">
        <f>+'Dati Amministrazione'!$B$18</f>
        <v>0</v>
      </c>
      <c r="EB3" s="102" t="str">
        <f>+'Dati Amministrazione'!$B$19</f>
        <v>Sì</v>
      </c>
    </row>
    <row r="4" spans="1:132" x14ac:dyDescent="0.25">
      <c r="A4" s="102">
        <f>+'Componente N 3'!$B$3</f>
        <v>0</v>
      </c>
      <c r="B4" s="102" t="str">
        <f>+'Componente N 3'!$B$4</f>
        <v>Ente per la gestione accentrata dei servizi condivisi</v>
      </c>
      <c r="C4" s="102">
        <f>+'Componente N 3'!$B$5</f>
        <v>0</v>
      </c>
      <c r="D4" s="102" t="str">
        <f>+'Componente N 3'!$B$6</f>
        <v/>
      </c>
      <c r="E4" s="102" t="str">
        <f>+'Componente N 3'!$B$7</f>
        <v/>
      </c>
      <c r="F4" s="102" t="str">
        <f>+'Componente N 3'!$B$8</f>
        <v>Ente del Servizio Sanitario Regionale - Friuli Venezia Giulia</v>
      </c>
      <c r="G4" s="102">
        <f>+'Componente N 3'!$B$9</f>
        <v>0</v>
      </c>
      <c r="H4" s="102" t="str">
        <f>+'Componente N 3'!$B$10</f>
        <v>Direttore Generale</v>
      </c>
      <c r="I4" s="102">
        <f>+'Componente N 3'!$B$11</f>
        <v>0</v>
      </c>
      <c r="J4" s="102">
        <f>+'Componente N 3'!$B$12</f>
        <v>0</v>
      </c>
      <c r="K4" s="102">
        <f>+'Componente N 3'!$B$13</f>
        <v>0</v>
      </c>
      <c r="L4" s="102">
        <f>+'Componente N 3'!$B$14</f>
        <v>0</v>
      </c>
      <c r="M4" s="102">
        <f>+'Componente N 3'!$B$15</f>
        <v>0</v>
      </c>
      <c r="N4" s="102">
        <f>+'Componente N 3'!$B$16</f>
        <v>0</v>
      </c>
      <c r="O4" s="103">
        <f>+'Componente N 3'!$B$17</f>
        <v>0</v>
      </c>
      <c r="P4" s="102">
        <f>+'Componente N 3'!$B$19</f>
        <v>0</v>
      </c>
      <c r="Q4" s="102">
        <f>+'Componente N 3'!$B$20</f>
        <v>0</v>
      </c>
      <c r="R4" s="102">
        <f>+'Componente N 3'!$B$21</f>
        <v>0</v>
      </c>
      <c r="S4" s="102">
        <f>+'Componente N 3'!$B$22</f>
        <v>0</v>
      </c>
      <c r="T4" s="102">
        <f>+'Componente N 3'!$B$23</f>
        <v>0</v>
      </c>
      <c r="U4" s="102">
        <f>+'Componente N 3'!$B$24</f>
        <v>0</v>
      </c>
      <c r="V4" s="102">
        <f>+'Componente N 3'!$B$25</f>
        <v>0</v>
      </c>
      <c r="W4" s="102">
        <f>+'Componente N 3'!$B$26</f>
        <v>0</v>
      </c>
      <c r="X4" s="102">
        <f>+'Componente N 3'!$B$27</f>
        <v>0</v>
      </c>
      <c r="Y4" s="102">
        <f>+'Componente N 3'!$B$28</f>
        <v>0</v>
      </c>
      <c r="Z4" s="102">
        <f>+'Componente N 3'!$B$29</f>
        <v>0</v>
      </c>
      <c r="AA4" s="102">
        <f>+'Componente N 3'!$B$30</f>
        <v>0</v>
      </c>
      <c r="AB4" s="102">
        <f>+'Componente N 3'!$B$31</f>
        <v>0</v>
      </c>
      <c r="AC4" s="102">
        <f>+'Componente N 3'!$B$32</f>
        <v>0</v>
      </c>
      <c r="AD4" s="102">
        <f>+'Componente N 3'!$B$33</f>
        <v>0</v>
      </c>
      <c r="AE4" s="102">
        <f>+'Componente N 3'!$B$34</f>
        <v>0</v>
      </c>
      <c r="AF4" s="102">
        <f>+'Componente N 3'!$B$35</f>
        <v>0</v>
      </c>
      <c r="AG4" s="102">
        <f>+'Componente N 3'!$B$36</f>
        <v>0</v>
      </c>
      <c r="AH4" s="102">
        <f>+'Componente N 3'!$B$37</f>
        <v>0</v>
      </c>
      <c r="AI4" s="102">
        <f>+'Componente N 3'!$B$38</f>
        <v>0</v>
      </c>
      <c r="AJ4" s="102">
        <f>+'Componente N 3'!$B$39</f>
        <v>0</v>
      </c>
      <c r="AK4" s="102">
        <f>+'Componente N 3'!$B$40</f>
        <v>0</v>
      </c>
      <c r="AL4" s="102">
        <f>+'Componente N 3'!$B$41</f>
        <v>0</v>
      </c>
      <c r="AM4" s="102">
        <f>+'Componente N 3'!$B$42</f>
        <v>0</v>
      </c>
      <c r="AN4" s="102">
        <f>+'Componente N 3'!$B$43</f>
        <v>0</v>
      </c>
      <c r="AO4" s="102">
        <f>+'Componente N 3'!$B$44</f>
        <v>0</v>
      </c>
      <c r="AP4" s="102">
        <f>+'Componente N 3'!$B$45</f>
        <v>0</v>
      </c>
      <c r="AQ4" s="102">
        <f>+'Componente N 3'!$B$46</f>
        <v>0</v>
      </c>
      <c r="AR4" s="102">
        <f>+'Componente N 3'!$B$47</f>
        <v>0</v>
      </c>
      <c r="AS4" s="102">
        <f>+'Componente N 3'!$B$48</f>
        <v>0</v>
      </c>
      <c r="AT4" s="102">
        <f>+'Componente N 3'!$B$49</f>
        <v>0</v>
      </c>
      <c r="AU4" s="102">
        <f>+'Componente N 3'!$B$50</f>
        <v>0</v>
      </c>
      <c r="AV4" s="102">
        <f>+'Componente N 3'!$B$51</f>
        <v>0</v>
      </c>
      <c r="AW4" s="102">
        <f>+'Componente N 3'!$B$52</f>
        <v>0</v>
      </c>
      <c r="AX4" s="102">
        <f>+'Componente N 3'!$B$53</f>
        <v>0</v>
      </c>
      <c r="AY4" s="102">
        <f>+'Componente N 3'!$B$54</f>
        <v>0</v>
      </c>
      <c r="AZ4" s="102">
        <f>+'Componente N 3'!$B$55</f>
        <v>0</v>
      </c>
      <c r="BA4" s="102">
        <f>+'Componente N 3'!$B$56</f>
        <v>0</v>
      </c>
      <c r="BB4" s="102">
        <f>+'Componente N 3'!$B$57</f>
        <v>0</v>
      </c>
      <c r="BC4" s="102">
        <f>+'Componente N 3'!$B$58</f>
        <v>0</v>
      </c>
      <c r="BD4" s="102">
        <f>+'Componente N 3'!$B$59</f>
        <v>0</v>
      </c>
      <c r="BE4" s="102">
        <f>+'Componente N 3'!$B$60</f>
        <v>0</v>
      </c>
      <c r="BF4" s="102">
        <f>+'Componente N 3'!$B$61</f>
        <v>0</v>
      </c>
      <c r="BG4" s="102">
        <f>+'Componente N 3'!$B$62</f>
        <v>0</v>
      </c>
      <c r="BH4" s="102">
        <f>+'Componente N 3'!$B$63</f>
        <v>0</v>
      </c>
      <c r="BI4" s="102">
        <f>+'Componente N 3'!$B$64</f>
        <v>0</v>
      </c>
      <c r="BJ4" s="102">
        <f>+'Componente N 3'!$B$65</f>
        <v>0</v>
      </c>
      <c r="BK4" s="102">
        <f>+'Componente N 3'!$B$66</f>
        <v>0</v>
      </c>
      <c r="BL4" s="102">
        <f>+'Componente N 3'!$B$67</f>
        <v>0</v>
      </c>
      <c r="BM4" s="102">
        <f>+'Componente N 3'!$B$68</f>
        <v>0</v>
      </c>
      <c r="BN4" s="102">
        <f>+'Componente N 3'!$B$69</f>
        <v>0</v>
      </c>
      <c r="BO4" s="102">
        <f>+'Componente N 3'!$B$70</f>
        <v>0</v>
      </c>
      <c r="BP4" s="102">
        <f>+'Componente N 3'!$B$71</f>
        <v>0</v>
      </c>
      <c r="BQ4" s="102">
        <f>+'Componente N 3'!$B$72</f>
        <v>0</v>
      </c>
      <c r="BR4" s="102">
        <f>+'Componente N 3'!$B$73</f>
        <v>0</v>
      </c>
      <c r="BS4" s="102">
        <f>+'Componente N 3'!$B$74</f>
        <v>0</v>
      </c>
      <c r="BT4" s="102">
        <f>+'Componente N 3'!$B$75</f>
        <v>0</v>
      </c>
      <c r="BU4" s="102">
        <f>+'Componente N 3'!$B$76</f>
        <v>0</v>
      </c>
      <c r="BV4" s="102">
        <f>+'Componente N 3'!$B$77</f>
        <v>0</v>
      </c>
      <c r="BW4" s="102">
        <f>+'Componente N 3'!$B$78</f>
        <v>0</v>
      </c>
      <c r="BX4" s="102">
        <f>+'Componente N 3'!$B$79</f>
        <v>0</v>
      </c>
      <c r="BY4" s="102">
        <f>+'Componente N 3'!$B$80</f>
        <v>0</v>
      </c>
      <c r="BZ4" s="102">
        <f>+'Componente N 3'!$B$81</f>
        <v>0</v>
      </c>
      <c r="CA4" s="102">
        <f>+'Componente N 3'!$B$82</f>
        <v>0</v>
      </c>
      <c r="CB4" s="102">
        <f>+'Componente N 3'!$B$83</f>
        <v>0</v>
      </c>
      <c r="CC4" s="102">
        <f>+'Componente N 3'!$B$84</f>
        <v>0</v>
      </c>
      <c r="CD4" s="102">
        <f>+'Componente N 3'!$B$85</f>
        <v>0</v>
      </c>
      <c r="CE4" s="102">
        <f>+'Componente N 3'!$B$86</f>
        <v>0</v>
      </c>
      <c r="CF4" s="102">
        <f>+'Componente N 3'!$B$87</f>
        <v>0</v>
      </c>
      <c r="CG4" s="102">
        <f>+'Componente N 3'!$B$88</f>
        <v>0</v>
      </c>
      <c r="CH4" s="102">
        <f>+'Componente N 3'!$B$89</f>
        <v>0</v>
      </c>
      <c r="CI4" s="102">
        <f>+'Componente N 3'!$B$90</f>
        <v>0</v>
      </c>
      <c r="CJ4" s="102">
        <f>+'Componente N 3'!$B$91</f>
        <v>0</v>
      </c>
      <c r="CK4" s="102">
        <f>+'Componente N 3'!$B$92</f>
        <v>0</v>
      </c>
      <c r="CL4" s="102">
        <f>+'Componente N 3'!$B$93</f>
        <v>0</v>
      </c>
      <c r="CM4" s="102">
        <f>+'Componente N 3'!$B$94</f>
        <v>0</v>
      </c>
      <c r="CN4" s="102">
        <f>+'Componente N 3'!$B$95</f>
        <v>0</v>
      </c>
      <c r="CO4" s="102">
        <f>+'Componente N 3'!$B$96</f>
        <v>0</v>
      </c>
      <c r="CP4" s="102">
        <f>+'Componente N 3'!$B$97</f>
        <v>0</v>
      </c>
      <c r="CQ4" s="102">
        <f>+'Componente N 3'!$B$98</f>
        <v>0</v>
      </c>
      <c r="CR4" s="102">
        <f>+'Componente N 3'!$B$99</f>
        <v>0</v>
      </c>
      <c r="CS4" s="102">
        <f>+'Componente N 3'!$B$100</f>
        <v>0</v>
      </c>
      <c r="CT4" s="102">
        <f>+'Componente N 3'!$B$101</f>
        <v>0</v>
      </c>
      <c r="CU4" s="102">
        <f>+'Componente N 3'!$B$102</f>
        <v>0</v>
      </c>
      <c r="CV4" s="102">
        <f>+'Componente N 3'!$B$103</f>
        <v>0</v>
      </c>
      <c r="CW4" s="102">
        <f>+'Componente N 3'!$B$104</f>
        <v>0</v>
      </c>
      <c r="CX4" s="102">
        <f>+'Componente N 3'!$B$105</f>
        <v>0</v>
      </c>
      <c r="CY4" s="102">
        <f>+'Componente N 3'!$B$106</f>
        <v>0</v>
      </c>
      <c r="CZ4" s="102">
        <f>+'Componente N 3'!$B$107</f>
        <v>0</v>
      </c>
      <c r="DA4" s="102">
        <f>+'Componente N 3'!$B$108</f>
        <v>0</v>
      </c>
      <c r="DB4" s="102">
        <f>+'Componente N 3'!$B$109</f>
        <v>0</v>
      </c>
      <c r="DC4" s="102">
        <f>+'Componente N 3'!$B$110</f>
        <v>0</v>
      </c>
      <c r="DD4" s="102">
        <f>+'Componente N 3'!$B$111</f>
        <v>0</v>
      </c>
      <c r="DE4" s="102">
        <f>+'Componente N 3'!$B$112</f>
        <v>0</v>
      </c>
      <c r="DF4" s="102">
        <f>+'Componente N 3'!$B$113</f>
        <v>0</v>
      </c>
      <c r="DG4" s="102">
        <f>+'Componente N 3'!$B$114</f>
        <v>0</v>
      </c>
      <c r="DH4" s="102">
        <f>+'Componente N 3'!$B$115</f>
        <v>0</v>
      </c>
      <c r="DI4" s="102">
        <f>+'Componente N 3'!$B$116</f>
        <v>0</v>
      </c>
      <c r="DJ4" s="102">
        <f>+'Componente N 3'!$B$117</f>
        <v>0</v>
      </c>
      <c r="DK4" s="102">
        <f>+'Componente N 3'!$B$118</f>
        <v>0</v>
      </c>
      <c r="DL4" s="102">
        <f>+'Componente N 3'!$B$119</f>
        <v>0</v>
      </c>
      <c r="DM4" s="102">
        <f>+'Componente N 3'!$B$120</f>
        <v>0</v>
      </c>
      <c r="DN4" s="102">
        <f>+'Componente N 3'!$B$121</f>
        <v>0</v>
      </c>
      <c r="DO4" s="102">
        <f>+'Componente N 3'!$B$122</f>
        <v>0</v>
      </c>
      <c r="DP4" s="102">
        <f>+'Componente N 3'!$B$123</f>
        <v>0</v>
      </c>
      <c r="DQ4" s="102">
        <f>+'Componente N 3'!$B$124</f>
        <v>0</v>
      </c>
      <c r="DR4" s="102">
        <f>+'Componente N 3'!$B$125</f>
        <v>0</v>
      </c>
      <c r="DS4" s="102">
        <f>+'Componente N 3'!$B$126</f>
        <v>0</v>
      </c>
      <c r="DT4" s="102">
        <f>+'Componente N 3'!$B$129</f>
        <v>0</v>
      </c>
      <c r="DU4" s="102">
        <f>+'Componente N 3'!$B$130</f>
        <v>0</v>
      </c>
      <c r="DV4" s="102">
        <f>+'Dati Amministrazione'!$B$13</f>
        <v>0</v>
      </c>
      <c r="DW4" s="102" t="str">
        <f>+'Dati Amministrazione'!$B$14</f>
        <v>Monocratico</v>
      </c>
      <c r="DX4" s="102" t="str">
        <f>+'Dati Amministrazione'!$B$15</f>
        <v>No</v>
      </c>
      <c r="DY4" s="102">
        <f>+'Dati Amministrazione'!$B$16</f>
        <v>0</v>
      </c>
      <c r="DZ4" s="102">
        <f>+'Dati Amministrazione'!$B$17</f>
        <v>0</v>
      </c>
      <c r="EA4" s="102">
        <f>+'Dati Amministrazione'!$B$18</f>
        <v>0</v>
      </c>
      <c r="EB4" s="102" t="str">
        <f>+'Dati Amministrazione'!$B$19</f>
        <v>Sì</v>
      </c>
    </row>
    <row r="20" spans="3:3" x14ac:dyDescent="0.25">
      <c r="C20" s="64"/>
    </row>
    <row r="21" spans="3:3" x14ac:dyDescent="0.25">
      <c r="C21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4</vt:i4>
      </vt:variant>
    </vt:vector>
  </HeadingPairs>
  <TitlesOfParts>
    <vt:vector size="11" baseType="lpstr">
      <vt:lpstr>Istruzioni per la compilazione </vt:lpstr>
      <vt:lpstr>Dati Amministrazione</vt:lpstr>
      <vt:lpstr>Componente N 1</vt:lpstr>
      <vt:lpstr>Componente N 2</vt:lpstr>
      <vt:lpstr>Componente N 3</vt:lpstr>
      <vt:lpstr>Esito controllo richiesta</vt:lpstr>
      <vt:lpstr>Consolidato</vt:lpstr>
      <vt:lpstr>'Componente N 1'!Area_stampa</vt:lpstr>
      <vt:lpstr>'Componente N 2'!Area_stampa</vt:lpstr>
      <vt:lpstr>'Componente N 3'!Area_stampa</vt:lpstr>
      <vt:lpstr>'Dati Amministrazione'!Area_stampa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2016-02-23T08:25:35Z</dcterms:modified>
</cp:coreProperties>
</file>